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DNS\2021\Contratos FPI\"/>
    </mc:Choice>
  </mc:AlternateContent>
  <bookViews>
    <workbookView xWindow="0" yWindow="0" windowWidth="28800" windowHeight="12300"/>
  </bookViews>
  <sheets>
    <sheet name="A. CIENCIAS EXPERIMENTALES" sheetId="4" r:id="rId1"/>
    <sheet name="B. CIENCIAS HUMANAS Y SOCIALES" sheetId="2" r:id="rId2"/>
    <sheet name="C. CIENCIAS HUMANAS Y SOCIALE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6" i="4" l="1"/>
  <c r="A316" i="4"/>
  <c r="D315" i="4"/>
  <c r="A315" i="4"/>
  <c r="D314" i="4"/>
  <c r="A314" i="4"/>
  <c r="D313" i="4"/>
  <c r="A313" i="4"/>
  <c r="D312" i="4"/>
  <c r="A312" i="4"/>
  <c r="D311" i="4"/>
  <c r="F307" i="4" s="1"/>
  <c r="A311" i="4"/>
  <c r="C304" i="4"/>
  <c r="A304" i="4"/>
  <c r="C303" i="4"/>
  <c r="A303" i="4"/>
  <c r="C302" i="4"/>
  <c r="A302" i="4"/>
  <c r="C301" i="4"/>
  <c r="A301" i="4"/>
  <c r="C300" i="4"/>
  <c r="A300" i="4"/>
  <c r="C299" i="4"/>
  <c r="A299" i="4"/>
  <c r="C298" i="4"/>
  <c r="A298" i="4"/>
  <c r="C297" i="4"/>
  <c r="A297" i="4"/>
  <c r="C296" i="4"/>
  <c r="A296" i="4"/>
  <c r="C295" i="4"/>
  <c r="A295" i="4"/>
  <c r="C294" i="4"/>
  <c r="A294" i="4"/>
  <c r="C293" i="4"/>
  <c r="A293" i="4"/>
  <c r="C292" i="4"/>
  <c r="A292" i="4"/>
  <c r="C291" i="4"/>
  <c r="F287" i="4" s="1"/>
  <c r="A291" i="4"/>
  <c r="G284" i="4"/>
  <c r="D284" i="4"/>
  <c r="A284" i="4"/>
  <c r="G283" i="4"/>
  <c r="D283" i="4"/>
  <c r="A283" i="4"/>
  <c r="G282" i="4"/>
  <c r="D282" i="4" s="1"/>
  <c r="A282" i="4"/>
  <c r="G281" i="4"/>
  <c r="D281" i="4" s="1"/>
  <c r="A281" i="4"/>
  <c r="G280" i="4"/>
  <c r="D280" i="4"/>
  <c r="F276" i="4" s="1"/>
  <c r="A280" i="4"/>
  <c r="I273" i="4"/>
  <c r="H273" i="4"/>
  <c r="D273" i="4" s="1"/>
  <c r="A273" i="4"/>
  <c r="I272" i="4"/>
  <c r="H272" i="4"/>
  <c r="D272" i="4" s="1"/>
  <c r="A272" i="4"/>
  <c r="I271" i="4"/>
  <c r="H271" i="4"/>
  <c r="D271" i="4" s="1"/>
  <c r="A271" i="4"/>
  <c r="I270" i="4"/>
  <c r="H270" i="4"/>
  <c r="D270" i="4" s="1"/>
  <c r="A270" i="4"/>
  <c r="I269" i="4"/>
  <c r="H269" i="4"/>
  <c r="D269" i="4" s="1"/>
  <c r="A269" i="4"/>
  <c r="I268" i="4"/>
  <c r="H268" i="4"/>
  <c r="D268" i="4" s="1"/>
  <c r="A268" i="4"/>
  <c r="I267" i="4"/>
  <c r="H267" i="4"/>
  <c r="D267" i="4" s="1"/>
  <c r="A267" i="4"/>
  <c r="I266" i="4"/>
  <c r="H266" i="4"/>
  <c r="D266" i="4" s="1"/>
  <c r="A266" i="4"/>
  <c r="I265" i="4"/>
  <c r="H265" i="4"/>
  <c r="D265" i="4" s="1"/>
  <c r="A265" i="4"/>
  <c r="I264" i="4"/>
  <c r="H264" i="4"/>
  <c r="D264" i="4" s="1"/>
  <c r="A264" i="4"/>
  <c r="D258" i="4"/>
  <c r="A258" i="4"/>
  <c r="D257" i="4"/>
  <c r="A257" i="4"/>
  <c r="D256" i="4"/>
  <c r="A256" i="4"/>
  <c r="D255" i="4"/>
  <c r="A255" i="4"/>
  <c r="D254" i="4"/>
  <c r="A254" i="4"/>
  <c r="D253" i="4"/>
  <c r="A253" i="4"/>
  <c r="F249" i="4"/>
  <c r="K247" i="4"/>
  <c r="J247" i="4"/>
  <c r="I247" i="4"/>
  <c r="E247" i="4"/>
  <c r="A247" i="4"/>
  <c r="K246" i="4"/>
  <c r="J246" i="4"/>
  <c r="I246" i="4"/>
  <c r="E246" i="4" s="1"/>
  <c r="A246" i="4"/>
  <c r="K245" i="4"/>
  <c r="E245" i="4" s="1"/>
  <c r="J245" i="4"/>
  <c r="I245" i="4"/>
  <c r="A245" i="4"/>
  <c r="K244" i="4"/>
  <c r="E244" i="4" s="1"/>
  <c r="J244" i="4"/>
  <c r="I244" i="4"/>
  <c r="A244" i="4"/>
  <c r="K243" i="4"/>
  <c r="J243" i="4"/>
  <c r="I243" i="4"/>
  <c r="E243" i="4"/>
  <c r="A243" i="4"/>
  <c r="K242" i="4"/>
  <c r="J242" i="4"/>
  <c r="I242" i="4"/>
  <c r="E242" i="4" s="1"/>
  <c r="A242" i="4"/>
  <c r="K241" i="4"/>
  <c r="E241" i="4" s="1"/>
  <c r="J241" i="4"/>
  <c r="I241" i="4"/>
  <c r="A241" i="4"/>
  <c r="K240" i="4"/>
  <c r="E240" i="4" s="1"/>
  <c r="J240" i="4"/>
  <c r="I240" i="4"/>
  <c r="A240" i="4"/>
  <c r="K239" i="4"/>
  <c r="J239" i="4"/>
  <c r="I239" i="4"/>
  <c r="E239" i="4"/>
  <c r="A239" i="4"/>
  <c r="K238" i="4"/>
  <c r="J238" i="4"/>
  <c r="I238" i="4"/>
  <c r="E238" i="4" s="1"/>
  <c r="A238" i="4"/>
  <c r="K237" i="4"/>
  <c r="E237" i="4" s="1"/>
  <c r="J237" i="4"/>
  <c r="I237" i="4"/>
  <c r="A237" i="4"/>
  <c r="K236" i="4"/>
  <c r="E236" i="4" s="1"/>
  <c r="J236" i="4"/>
  <c r="I236" i="4"/>
  <c r="A236" i="4"/>
  <c r="K235" i="4"/>
  <c r="J235" i="4"/>
  <c r="I235" i="4"/>
  <c r="E235" i="4"/>
  <c r="A235" i="4"/>
  <c r="K234" i="4"/>
  <c r="J234" i="4"/>
  <c r="I234" i="4"/>
  <c r="E234" i="4" s="1"/>
  <c r="A234" i="4"/>
  <c r="K233" i="4"/>
  <c r="E233" i="4" s="1"/>
  <c r="J233" i="4"/>
  <c r="I233" i="4"/>
  <c r="A233" i="4"/>
  <c r="K232" i="4"/>
  <c r="E232" i="4" s="1"/>
  <c r="J232" i="4"/>
  <c r="I232" i="4"/>
  <c r="A232" i="4"/>
  <c r="K231" i="4"/>
  <c r="J231" i="4"/>
  <c r="I231" i="4"/>
  <c r="E231" i="4"/>
  <c r="A231" i="4"/>
  <c r="K230" i="4"/>
  <c r="J230" i="4"/>
  <c r="I230" i="4"/>
  <c r="E230" i="4" s="1"/>
  <c r="F226" i="4" s="1"/>
  <c r="A230" i="4"/>
  <c r="K223" i="4"/>
  <c r="F223" i="4" s="1"/>
  <c r="J223" i="4"/>
  <c r="I223" i="4"/>
  <c r="H223" i="4"/>
  <c r="A223" i="4"/>
  <c r="K222" i="4"/>
  <c r="J222" i="4"/>
  <c r="I222" i="4"/>
  <c r="F222" i="4" s="1"/>
  <c r="H222" i="4"/>
  <c r="A222" i="4"/>
  <c r="K221" i="4"/>
  <c r="J221" i="4"/>
  <c r="I221" i="4"/>
  <c r="H221" i="4"/>
  <c r="F221" i="4"/>
  <c r="A221" i="4"/>
  <c r="K220" i="4"/>
  <c r="J220" i="4"/>
  <c r="I220" i="4"/>
  <c r="F220" i="4" s="1"/>
  <c r="H220" i="4"/>
  <c r="A220" i="4"/>
  <c r="K219" i="4"/>
  <c r="J219" i="4"/>
  <c r="I219" i="4"/>
  <c r="H219" i="4"/>
  <c r="F219" i="4"/>
  <c r="A219" i="4"/>
  <c r="K218" i="4"/>
  <c r="J218" i="4"/>
  <c r="I218" i="4"/>
  <c r="F218" i="4" s="1"/>
  <c r="H218" i="4"/>
  <c r="A218" i="4"/>
  <c r="K217" i="4"/>
  <c r="F217" i="4" s="1"/>
  <c r="J217" i="4"/>
  <c r="I217" i="4"/>
  <c r="H217" i="4"/>
  <c r="A217" i="4"/>
  <c r="K216" i="4"/>
  <c r="J216" i="4"/>
  <c r="I216" i="4"/>
  <c r="H216" i="4"/>
  <c r="F216" i="4" s="1"/>
  <c r="A216" i="4"/>
  <c r="K215" i="4"/>
  <c r="J215" i="4"/>
  <c r="I215" i="4"/>
  <c r="H215" i="4"/>
  <c r="F215" i="4"/>
  <c r="A215" i="4"/>
  <c r="K214" i="4"/>
  <c r="J214" i="4"/>
  <c r="I214" i="4"/>
  <c r="H214" i="4"/>
  <c r="F214" i="4" s="1"/>
  <c r="A214" i="4"/>
  <c r="K213" i="4"/>
  <c r="F213" i="4" s="1"/>
  <c r="J213" i="4"/>
  <c r="I213" i="4"/>
  <c r="H213" i="4"/>
  <c r="A213" i="4"/>
  <c r="K212" i="4"/>
  <c r="J212" i="4"/>
  <c r="I212" i="4"/>
  <c r="H212" i="4"/>
  <c r="F212" i="4" s="1"/>
  <c r="A212" i="4"/>
  <c r="K211" i="4"/>
  <c r="J211" i="4"/>
  <c r="I211" i="4"/>
  <c r="H211" i="4"/>
  <c r="F211" i="4"/>
  <c r="A211" i="4"/>
  <c r="K210" i="4"/>
  <c r="J210" i="4"/>
  <c r="I210" i="4"/>
  <c r="H210" i="4"/>
  <c r="F210" i="4" s="1"/>
  <c r="A210" i="4"/>
  <c r="K209" i="4"/>
  <c r="F209" i="4" s="1"/>
  <c r="J209" i="4"/>
  <c r="I209" i="4"/>
  <c r="H209" i="4"/>
  <c r="A209" i="4"/>
  <c r="K208" i="4"/>
  <c r="J208" i="4"/>
  <c r="I208" i="4"/>
  <c r="H208" i="4"/>
  <c r="F208" i="4" s="1"/>
  <c r="A208" i="4"/>
  <c r="K207" i="4"/>
  <c r="J207" i="4"/>
  <c r="I207" i="4"/>
  <c r="H207" i="4"/>
  <c r="F207" i="4"/>
  <c r="A207" i="4"/>
  <c r="K206" i="4"/>
  <c r="J206" i="4"/>
  <c r="I206" i="4"/>
  <c r="H206" i="4"/>
  <c r="F206" i="4" s="1"/>
  <c r="A206" i="4"/>
  <c r="K205" i="4"/>
  <c r="J205" i="4"/>
  <c r="I205" i="4"/>
  <c r="H205" i="4"/>
  <c r="F205" i="4"/>
  <c r="A205" i="4"/>
  <c r="K204" i="4"/>
  <c r="J204" i="4"/>
  <c r="I204" i="4"/>
  <c r="H204" i="4"/>
  <c r="F204" i="4" s="1"/>
  <c r="A204" i="4"/>
  <c r="K203" i="4"/>
  <c r="F203" i="4" s="1"/>
  <c r="J203" i="4"/>
  <c r="I203" i="4"/>
  <c r="H203" i="4"/>
  <c r="A203" i="4"/>
  <c r="K202" i="4"/>
  <c r="J202" i="4"/>
  <c r="I202" i="4"/>
  <c r="H202" i="4"/>
  <c r="F202" i="4" s="1"/>
  <c r="A202" i="4"/>
  <c r="K201" i="4"/>
  <c r="F201" i="4" s="1"/>
  <c r="J201" i="4"/>
  <c r="I201" i="4"/>
  <c r="H201" i="4"/>
  <c r="A201" i="4"/>
  <c r="K200" i="4"/>
  <c r="J200" i="4"/>
  <c r="I200" i="4"/>
  <c r="H200" i="4"/>
  <c r="F200" i="4" s="1"/>
  <c r="A200" i="4"/>
  <c r="K199" i="4"/>
  <c r="J199" i="4"/>
  <c r="I199" i="4"/>
  <c r="H199" i="4"/>
  <c r="F199" i="4"/>
  <c r="A199" i="4"/>
  <c r="K198" i="4"/>
  <c r="J198" i="4"/>
  <c r="I198" i="4"/>
  <c r="H198" i="4"/>
  <c r="F198" i="4" s="1"/>
  <c r="A198" i="4"/>
  <c r="K197" i="4"/>
  <c r="J197" i="4"/>
  <c r="I197" i="4"/>
  <c r="H197" i="4"/>
  <c r="F197" i="4"/>
  <c r="A197" i="4"/>
  <c r="K196" i="4"/>
  <c r="J196" i="4"/>
  <c r="I196" i="4"/>
  <c r="H196" i="4"/>
  <c r="F196" i="4" s="1"/>
  <c r="A196" i="4"/>
  <c r="K195" i="4"/>
  <c r="F195" i="4" s="1"/>
  <c r="J195" i="4"/>
  <c r="I195" i="4"/>
  <c r="H195" i="4"/>
  <c r="A195" i="4"/>
  <c r="L189" i="4"/>
  <c r="F189" i="4"/>
  <c r="A189" i="4"/>
  <c r="L188" i="4"/>
  <c r="F188" i="4"/>
  <c r="A188" i="4"/>
  <c r="L187" i="4"/>
  <c r="F187" i="4" s="1"/>
  <c r="A187" i="4"/>
  <c r="L186" i="4"/>
  <c r="F186" i="4" s="1"/>
  <c r="A186" i="4"/>
  <c r="L185" i="4"/>
  <c r="F185" i="4"/>
  <c r="A185" i="4"/>
  <c r="L184" i="4"/>
  <c r="F184" i="4"/>
  <c r="A184" i="4"/>
  <c r="L183" i="4"/>
  <c r="F183" i="4" s="1"/>
  <c r="A183" i="4"/>
  <c r="L182" i="4"/>
  <c r="F182" i="4" s="1"/>
  <c r="A182" i="4"/>
  <c r="L181" i="4"/>
  <c r="F181" i="4"/>
  <c r="A181" i="4"/>
  <c r="L180" i="4"/>
  <c r="F180" i="4"/>
  <c r="A180" i="4"/>
  <c r="L179" i="4"/>
  <c r="F179" i="4" s="1"/>
  <c r="A179" i="4"/>
  <c r="L178" i="4"/>
  <c r="F178" i="4" s="1"/>
  <c r="A178" i="4"/>
  <c r="L177" i="4"/>
  <c r="F177" i="4"/>
  <c r="A177" i="4"/>
  <c r="L176" i="4"/>
  <c r="F176" i="4"/>
  <c r="A176" i="4"/>
  <c r="L175" i="4"/>
  <c r="F175" i="4" s="1"/>
  <c r="A175" i="4"/>
  <c r="L174" i="4"/>
  <c r="F174" i="4" s="1"/>
  <c r="A174" i="4"/>
  <c r="L173" i="4"/>
  <c r="F173" i="4"/>
  <c r="A173" i="4"/>
  <c r="L172" i="4"/>
  <c r="F172" i="4"/>
  <c r="A172" i="4"/>
  <c r="L171" i="4"/>
  <c r="F171" i="4" s="1"/>
  <c r="A171" i="4"/>
  <c r="L170" i="4"/>
  <c r="F170" i="4" s="1"/>
  <c r="A170" i="4"/>
  <c r="L169" i="4"/>
  <c r="F169" i="4"/>
  <c r="A169" i="4"/>
  <c r="L162" i="4"/>
  <c r="K162" i="4"/>
  <c r="D162" i="4" s="1"/>
  <c r="A162" i="4"/>
  <c r="L161" i="4"/>
  <c r="K161" i="4"/>
  <c r="D161" i="4" s="1"/>
  <c r="A161" i="4"/>
  <c r="L160" i="4"/>
  <c r="K160" i="4"/>
  <c r="D160" i="4" s="1"/>
  <c r="A160" i="4"/>
  <c r="L159" i="4"/>
  <c r="K159" i="4"/>
  <c r="D159" i="4" s="1"/>
  <c r="A159" i="4"/>
  <c r="L158" i="4"/>
  <c r="K158" i="4"/>
  <c r="D158" i="4" s="1"/>
  <c r="A158" i="4"/>
  <c r="L157" i="4"/>
  <c r="K157" i="4"/>
  <c r="D157" i="4" s="1"/>
  <c r="A157" i="4"/>
  <c r="L156" i="4"/>
  <c r="K156" i="4"/>
  <c r="D156" i="4" s="1"/>
  <c r="A156" i="4"/>
  <c r="L155" i="4"/>
  <c r="K155" i="4"/>
  <c r="D155" i="4" s="1"/>
  <c r="A155" i="4"/>
  <c r="L154" i="4"/>
  <c r="K154" i="4"/>
  <c r="D154" i="4" s="1"/>
  <c r="A154" i="4"/>
  <c r="L153" i="4"/>
  <c r="K153" i="4"/>
  <c r="D153" i="4" s="1"/>
  <c r="A153" i="4"/>
  <c r="L152" i="4"/>
  <c r="K152" i="4"/>
  <c r="D152" i="4" s="1"/>
  <c r="A152" i="4"/>
  <c r="L151" i="4"/>
  <c r="K151" i="4"/>
  <c r="D151" i="4" s="1"/>
  <c r="A151" i="4"/>
  <c r="L150" i="4"/>
  <c r="K150" i="4"/>
  <c r="D150" i="4" s="1"/>
  <c r="A150" i="4"/>
  <c r="L149" i="4"/>
  <c r="K149" i="4"/>
  <c r="D149" i="4" s="1"/>
  <c r="A149" i="4"/>
  <c r="L148" i="4"/>
  <c r="K148" i="4"/>
  <c r="D148" i="4" s="1"/>
  <c r="A148" i="4"/>
  <c r="L147" i="4"/>
  <c r="K147" i="4"/>
  <c r="D147" i="4" s="1"/>
  <c r="A147" i="4"/>
  <c r="L146" i="4"/>
  <c r="K146" i="4"/>
  <c r="D146" i="4" s="1"/>
  <c r="A146" i="4"/>
  <c r="L145" i="4"/>
  <c r="K145" i="4"/>
  <c r="D145" i="4" s="1"/>
  <c r="A145" i="4"/>
  <c r="L144" i="4"/>
  <c r="K144" i="4"/>
  <c r="D144" i="4" s="1"/>
  <c r="A144" i="4"/>
  <c r="L143" i="4"/>
  <c r="K143" i="4"/>
  <c r="D143" i="4" s="1"/>
  <c r="A143" i="4"/>
  <c r="L142" i="4"/>
  <c r="K142" i="4"/>
  <c r="D142" i="4" s="1"/>
  <c r="A142" i="4"/>
  <c r="L141" i="4"/>
  <c r="K141" i="4"/>
  <c r="D141" i="4" s="1"/>
  <c r="A141" i="4"/>
  <c r="L140" i="4"/>
  <c r="K140" i="4"/>
  <c r="D140" i="4" s="1"/>
  <c r="A140" i="4"/>
  <c r="L139" i="4"/>
  <c r="K139" i="4"/>
  <c r="D139" i="4" s="1"/>
  <c r="A139" i="4"/>
  <c r="L138" i="4"/>
  <c r="K138" i="4"/>
  <c r="D138" i="4" s="1"/>
  <c r="A138" i="4"/>
  <c r="L131" i="4"/>
  <c r="E131" i="4" s="1"/>
  <c r="K131" i="4"/>
  <c r="J131" i="4"/>
  <c r="A131" i="4"/>
  <c r="L130" i="4"/>
  <c r="K130" i="4"/>
  <c r="J130" i="4"/>
  <c r="E130" i="4"/>
  <c r="A130" i="4"/>
  <c r="L129" i="4"/>
  <c r="K129" i="4"/>
  <c r="J129" i="4"/>
  <c r="E129" i="4" s="1"/>
  <c r="A129" i="4"/>
  <c r="L128" i="4"/>
  <c r="K128" i="4"/>
  <c r="E128" i="4" s="1"/>
  <c r="J128" i="4"/>
  <c r="A128" i="4"/>
  <c r="L127" i="4"/>
  <c r="E127" i="4" s="1"/>
  <c r="K127" i="4"/>
  <c r="J127" i="4"/>
  <c r="A127" i="4"/>
  <c r="L126" i="4"/>
  <c r="K126" i="4"/>
  <c r="J126" i="4"/>
  <c r="E126" i="4"/>
  <c r="A126" i="4"/>
  <c r="L125" i="4"/>
  <c r="K125" i="4"/>
  <c r="J125" i="4"/>
  <c r="E125" i="4" s="1"/>
  <c r="A125" i="4"/>
  <c r="L124" i="4"/>
  <c r="K124" i="4"/>
  <c r="E124" i="4" s="1"/>
  <c r="J124" i="4"/>
  <c r="A124" i="4"/>
  <c r="L123" i="4"/>
  <c r="E123" i="4" s="1"/>
  <c r="K123" i="4"/>
  <c r="J123" i="4"/>
  <c r="A123" i="4"/>
  <c r="L122" i="4"/>
  <c r="K122" i="4"/>
  <c r="J122" i="4"/>
  <c r="E122" i="4"/>
  <c r="A122" i="4"/>
  <c r="L121" i="4"/>
  <c r="K121" i="4"/>
  <c r="J121" i="4"/>
  <c r="E121" i="4" s="1"/>
  <c r="A121" i="4"/>
  <c r="L120" i="4"/>
  <c r="K120" i="4"/>
  <c r="E120" i="4" s="1"/>
  <c r="J120" i="4"/>
  <c r="A120" i="4"/>
  <c r="L119" i="4"/>
  <c r="E119" i="4" s="1"/>
  <c r="K119" i="4"/>
  <c r="J119" i="4"/>
  <c r="A119" i="4"/>
  <c r="L118" i="4"/>
  <c r="K118" i="4"/>
  <c r="J118" i="4"/>
  <c r="E118" i="4"/>
  <c r="A118" i="4"/>
  <c r="L117" i="4"/>
  <c r="K117" i="4"/>
  <c r="J117" i="4"/>
  <c r="E117" i="4" s="1"/>
  <c r="A117" i="4"/>
  <c r="L116" i="4"/>
  <c r="K116" i="4"/>
  <c r="E116" i="4" s="1"/>
  <c r="J116" i="4"/>
  <c r="A116" i="4"/>
  <c r="L115" i="4"/>
  <c r="E115" i="4" s="1"/>
  <c r="K115" i="4"/>
  <c r="J115" i="4"/>
  <c r="A115" i="4"/>
  <c r="L114" i="4"/>
  <c r="K114" i="4"/>
  <c r="J114" i="4"/>
  <c r="E114" i="4"/>
  <c r="A114" i="4"/>
  <c r="L113" i="4"/>
  <c r="K113" i="4"/>
  <c r="J113" i="4"/>
  <c r="E113" i="4" s="1"/>
  <c r="A113" i="4"/>
  <c r="L112" i="4"/>
  <c r="K112" i="4"/>
  <c r="E112" i="4" s="1"/>
  <c r="J112" i="4"/>
  <c r="A112" i="4"/>
  <c r="L111" i="4"/>
  <c r="E111" i="4" s="1"/>
  <c r="K111" i="4"/>
  <c r="J111" i="4"/>
  <c r="A111" i="4"/>
  <c r="L110" i="4"/>
  <c r="K110" i="4"/>
  <c r="J110" i="4"/>
  <c r="E110" i="4"/>
  <c r="A110" i="4"/>
  <c r="L109" i="4"/>
  <c r="K109" i="4"/>
  <c r="J109" i="4"/>
  <c r="E109" i="4" s="1"/>
  <c r="A109" i="4"/>
  <c r="L108" i="4"/>
  <c r="K108" i="4"/>
  <c r="E108" i="4" s="1"/>
  <c r="J108" i="4"/>
  <c r="A108" i="4"/>
  <c r="L95" i="4"/>
  <c r="K95" i="4"/>
  <c r="L94" i="4"/>
  <c r="K94" i="4"/>
  <c r="D94" i="4" s="1"/>
  <c r="L93" i="4"/>
  <c r="K93" i="4"/>
  <c r="L92" i="4"/>
  <c r="K92" i="4"/>
  <c r="D92" i="4" s="1"/>
  <c r="L91" i="4"/>
  <c r="K91" i="4"/>
  <c r="L90" i="4"/>
  <c r="K90" i="4"/>
  <c r="D90" i="4" s="1"/>
  <c r="L89" i="4"/>
  <c r="K89" i="4"/>
  <c r="L88" i="4"/>
  <c r="K88" i="4"/>
  <c r="D88" i="4" s="1"/>
  <c r="L87" i="4"/>
  <c r="K87" i="4"/>
  <c r="L86" i="4"/>
  <c r="K86" i="4"/>
  <c r="D86" i="4" s="1"/>
  <c r="L85" i="4"/>
  <c r="K85" i="4"/>
  <c r="L84" i="4"/>
  <c r="K84" i="4"/>
  <c r="D84" i="4" s="1"/>
  <c r="L83" i="4"/>
  <c r="K83" i="4"/>
  <c r="L82" i="4"/>
  <c r="K82" i="4"/>
  <c r="D82" i="4" s="1"/>
  <c r="L81" i="4"/>
  <c r="K81" i="4"/>
  <c r="L80" i="4"/>
  <c r="K80" i="4"/>
  <c r="D80" i="4" s="1"/>
  <c r="L79" i="4"/>
  <c r="K79" i="4"/>
  <c r="L78" i="4"/>
  <c r="K78" i="4"/>
  <c r="D78" i="4" s="1"/>
  <c r="L77" i="4"/>
  <c r="K77" i="4"/>
  <c r="L76" i="4"/>
  <c r="K76" i="4"/>
  <c r="D76" i="4" s="1"/>
  <c r="L75" i="4"/>
  <c r="K75" i="4"/>
  <c r="L74" i="4"/>
  <c r="K74" i="4"/>
  <c r="D74" i="4" s="1"/>
  <c r="L73" i="4"/>
  <c r="K73" i="4"/>
  <c r="L72" i="4"/>
  <c r="K72" i="4"/>
  <c r="D72" i="4" s="1"/>
  <c r="L71" i="4"/>
  <c r="K71" i="4"/>
  <c r="L70" i="4"/>
  <c r="K70" i="4"/>
  <c r="D70" i="4" s="1"/>
  <c r="L69" i="4"/>
  <c r="K69" i="4"/>
  <c r="L68" i="4"/>
  <c r="K68" i="4"/>
  <c r="D68" i="4" s="1"/>
  <c r="L67" i="4"/>
  <c r="K67" i="4"/>
  <c r="L66" i="4"/>
  <c r="K66" i="4"/>
  <c r="D66" i="4" s="1"/>
  <c r="L65" i="4"/>
  <c r="K65" i="4"/>
  <c r="L64" i="4"/>
  <c r="K64" i="4"/>
  <c r="D64" i="4" s="1"/>
  <c r="L63" i="4"/>
  <c r="K63" i="4"/>
  <c r="L62" i="4"/>
  <c r="K62" i="4"/>
  <c r="D62" i="4" s="1"/>
  <c r="L61" i="4"/>
  <c r="K61" i="4"/>
  <c r="L60" i="4"/>
  <c r="K60" i="4"/>
  <c r="D60" i="4" s="1"/>
  <c r="L59" i="4"/>
  <c r="K59" i="4"/>
  <c r="L58" i="4"/>
  <c r="K58" i="4"/>
  <c r="D58" i="4" s="1"/>
  <c r="L57" i="4"/>
  <c r="K57" i="4"/>
  <c r="L56" i="4"/>
  <c r="K56" i="4"/>
  <c r="D56" i="4" s="1"/>
  <c r="L55" i="4"/>
  <c r="K55" i="4"/>
  <c r="L54" i="4"/>
  <c r="K54" i="4"/>
  <c r="D54" i="4" s="1"/>
  <c r="L53" i="4"/>
  <c r="K53" i="4"/>
  <c r="L52" i="4"/>
  <c r="K52" i="4"/>
  <c r="D52" i="4" s="1"/>
  <c r="L51" i="4"/>
  <c r="K51" i="4"/>
  <c r="L50" i="4"/>
  <c r="K50" i="4"/>
  <c r="D50" i="4" s="1"/>
  <c r="L49" i="4"/>
  <c r="K49" i="4"/>
  <c r="L48" i="4"/>
  <c r="K48" i="4"/>
  <c r="D48" i="4" s="1"/>
  <c r="L47" i="4"/>
  <c r="K47" i="4"/>
  <c r="L46" i="4"/>
  <c r="K46" i="4"/>
  <c r="D46" i="4" s="1"/>
  <c r="L45" i="4"/>
  <c r="K45" i="4"/>
  <c r="L44" i="4"/>
  <c r="K44" i="4"/>
  <c r="D44" i="4" s="1"/>
  <c r="L43" i="4"/>
  <c r="K43" i="4"/>
  <c r="L42" i="4"/>
  <c r="K42" i="4"/>
  <c r="D42" i="4" s="1"/>
  <c r="L41" i="4"/>
  <c r="K41" i="4"/>
  <c r="L40" i="4"/>
  <c r="K40" i="4"/>
  <c r="D40" i="4" s="1"/>
  <c r="L39" i="4"/>
  <c r="K39" i="4"/>
  <c r="L38" i="4"/>
  <c r="K38" i="4"/>
  <c r="D38" i="4" s="1"/>
  <c r="L37" i="4"/>
  <c r="K37" i="4"/>
  <c r="L36" i="4"/>
  <c r="K36" i="4"/>
  <c r="D36" i="4" s="1"/>
  <c r="L35" i="4"/>
  <c r="K35" i="4"/>
  <c r="L34" i="4"/>
  <c r="K34" i="4"/>
  <c r="D34" i="4" s="1"/>
  <c r="L33" i="4"/>
  <c r="K33" i="4"/>
  <c r="L32" i="4"/>
  <c r="K32" i="4"/>
  <c r="D32" i="4" s="1"/>
  <c r="L31" i="4"/>
  <c r="K31" i="4"/>
  <c r="L30" i="4"/>
  <c r="K30" i="4"/>
  <c r="D30" i="4" s="1"/>
  <c r="L29" i="4"/>
  <c r="K29" i="4"/>
  <c r="L28" i="4"/>
  <c r="K28" i="4"/>
  <c r="D28" i="4" s="1"/>
  <c r="L27" i="4"/>
  <c r="K27" i="4"/>
  <c r="L26" i="4"/>
  <c r="K26" i="4"/>
  <c r="D26" i="4" s="1"/>
  <c r="L25" i="4"/>
  <c r="K25" i="4"/>
  <c r="L24" i="4"/>
  <c r="K24" i="4"/>
  <c r="D24" i="4" s="1"/>
  <c r="L23" i="4"/>
  <c r="K23" i="4"/>
  <c r="L22" i="4"/>
  <c r="K22" i="4"/>
  <c r="D22" i="4" s="1"/>
  <c r="L21" i="4"/>
  <c r="K21" i="4"/>
  <c r="L20" i="4"/>
  <c r="K20" i="4"/>
  <c r="D20" i="4" s="1"/>
  <c r="L19" i="4"/>
  <c r="K19" i="4"/>
  <c r="A19" i="4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L18" i="4"/>
  <c r="K18" i="4"/>
  <c r="A18" i="4"/>
  <c r="L17" i="4"/>
  <c r="K17" i="4"/>
  <c r="D17" i="4" s="1"/>
  <c r="A17" i="4"/>
  <c r="D19" i="4" l="1"/>
  <c r="D21" i="4"/>
  <c r="D23" i="4"/>
  <c r="D25" i="4"/>
  <c r="D27" i="4"/>
  <c r="D29" i="4"/>
  <c r="D31" i="4"/>
  <c r="D33" i="4"/>
  <c r="D35" i="4"/>
  <c r="D37" i="4"/>
  <c r="D39" i="4"/>
  <c r="D41" i="4"/>
  <c r="D43" i="4"/>
  <c r="D45" i="4"/>
  <c r="D47" i="4"/>
  <c r="D49" i="4"/>
  <c r="D51" i="4"/>
  <c r="D53" i="4"/>
  <c r="D55" i="4"/>
  <c r="D57" i="4"/>
  <c r="D59" i="4"/>
  <c r="D61" i="4"/>
  <c r="D63" i="4"/>
  <c r="D65" i="4"/>
  <c r="D67" i="4"/>
  <c r="D69" i="4"/>
  <c r="D71" i="4"/>
  <c r="D73" i="4"/>
  <c r="D75" i="4"/>
  <c r="D77" i="4"/>
  <c r="D79" i="4"/>
  <c r="D81" i="4"/>
  <c r="D83" i="4"/>
  <c r="D85" i="4"/>
  <c r="D87" i="4"/>
  <c r="D89" i="4"/>
  <c r="D91" i="4"/>
  <c r="D93" i="4"/>
  <c r="D95" i="4"/>
  <c r="D18" i="4"/>
  <c r="F12" i="4" s="1"/>
  <c r="F98" i="4"/>
  <c r="F165" i="4"/>
  <c r="F191" i="4"/>
  <c r="F260" i="4"/>
  <c r="F134" i="4"/>
  <c r="F10" i="4" l="1"/>
  <c r="D316" i="3"/>
  <c r="A316" i="3"/>
  <c r="D315" i="3"/>
  <c r="A315" i="3"/>
  <c r="D314" i="3"/>
  <c r="A314" i="3"/>
  <c r="D313" i="3"/>
  <c r="A313" i="3"/>
  <c r="D312" i="3"/>
  <c r="A312" i="3"/>
  <c r="D311" i="3"/>
  <c r="A311" i="3"/>
  <c r="F307" i="3"/>
  <c r="C304" i="3"/>
  <c r="A304" i="3"/>
  <c r="C303" i="3"/>
  <c r="A303" i="3"/>
  <c r="C302" i="3"/>
  <c r="A302" i="3"/>
  <c r="C301" i="3"/>
  <c r="A301" i="3"/>
  <c r="C300" i="3"/>
  <c r="A300" i="3"/>
  <c r="C299" i="3"/>
  <c r="A299" i="3"/>
  <c r="C298" i="3"/>
  <c r="A298" i="3"/>
  <c r="C297" i="3"/>
  <c r="A297" i="3"/>
  <c r="C296" i="3"/>
  <c r="A296" i="3"/>
  <c r="C295" i="3"/>
  <c r="A295" i="3"/>
  <c r="C294" i="3"/>
  <c r="A294" i="3"/>
  <c r="C293" i="3"/>
  <c r="A293" i="3"/>
  <c r="C292" i="3"/>
  <c r="A292" i="3"/>
  <c r="C291" i="3"/>
  <c r="F287" i="3" s="1"/>
  <c r="A291" i="3"/>
  <c r="G284" i="3"/>
  <c r="D284" i="3"/>
  <c r="A284" i="3"/>
  <c r="G283" i="3"/>
  <c r="D283" i="3"/>
  <c r="A283" i="3"/>
  <c r="G282" i="3"/>
  <c r="D282" i="3" s="1"/>
  <c r="A282" i="3"/>
  <c r="G281" i="3"/>
  <c r="D281" i="3" s="1"/>
  <c r="A281" i="3"/>
  <c r="G280" i="3"/>
  <c r="D280" i="3"/>
  <c r="A280" i="3"/>
  <c r="I273" i="3"/>
  <c r="H273" i="3"/>
  <c r="D273" i="3" s="1"/>
  <c r="A273" i="3"/>
  <c r="I272" i="3"/>
  <c r="H272" i="3"/>
  <c r="D272" i="3" s="1"/>
  <c r="A272" i="3"/>
  <c r="I271" i="3"/>
  <c r="H271" i="3"/>
  <c r="D271" i="3" s="1"/>
  <c r="A271" i="3"/>
  <c r="I270" i="3"/>
  <c r="H270" i="3"/>
  <c r="D270" i="3" s="1"/>
  <c r="A270" i="3"/>
  <c r="I269" i="3"/>
  <c r="H269" i="3"/>
  <c r="D269" i="3" s="1"/>
  <c r="A269" i="3"/>
  <c r="I268" i="3"/>
  <c r="H268" i="3"/>
  <c r="D268" i="3" s="1"/>
  <c r="A268" i="3"/>
  <c r="I267" i="3"/>
  <c r="H267" i="3"/>
  <c r="D267" i="3" s="1"/>
  <c r="A267" i="3"/>
  <c r="I266" i="3"/>
  <c r="H266" i="3"/>
  <c r="D266" i="3" s="1"/>
  <c r="A266" i="3"/>
  <c r="I265" i="3"/>
  <c r="H265" i="3"/>
  <c r="D265" i="3" s="1"/>
  <c r="A265" i="3"/>
  <c r="I264" i="3"/>
  <c r="H264" i="3"/>
  <c r="D264" i="3" s="1"/>
  <c r="A264" i="3"/>
  <c r="D258" i="3"/>
  <c r="A258" i="3"/>
  <c r="D257" i="3"/>
  <c r="A257" i="3"/>
  <c r="D256" i="3"/>
  <c r="A256" i="3"/>
  <c r="D255" i="3"/>
  <c r="A255" i="3"/>
  <c r="D254" i="3"/>
  <c r="A254" i="3"/>
  <c r="D253" i="3"/>
  <c r="A253" i="3"/>
  <c r="F249" i="3"/>
  <c r="K247" i="3"/>
  <c r="J247" i="3"/>
  <c r="I247" i="3"/>
  <c r="E247" i="3"/>
  <c r="A247" i="3"/>
  <c r="K246" i="3"/>
  <c r="J246" i="3"/>
  <c r="I246" i="3"/>
  <c r="E246" i="3" s="1"/>
  <c r="A246" i="3"/>
  <c r="K245" i="3"/>
  <c r="J245" i="3"/>
  <c r="I245" i="3"/>
  <c r="E245" i="3"/>
  <c r="A245" i="3"/>
  <c r="K244" i="3"/>
  <c r="J244" i="3"/>
  <c r="I244" i="3"/>
  <c r="A244" i="3"/>
  <c r="K243" i="3"/>
  <c r="J243" i="3"/>
  <c r="I243" i="3"/>
  <c r="E243" i="3"/>
  <c r="A243" i="3"/>
  <c r="K242" i="3"/>
  <c r="J242" i="3"/>
  <c r="I242" i="3"/>
  <c r="E242" i="3" s="1"/>
  <c r="A242" i="3"/>
  <c r="K241" i="3"/>
  <c r="J241" i="3"/>
  <c r="I241" i="3"/>
  <c r="E241" i="3"/>
  <c r="A241" i="3"/>
  <c r="K240" i="3"/>
  <c r="J240" i="3"/>
  <c r="I240" i="3"/>
  <c r="E240" i="3" s="1"/>
  <c r="A240" i="3"/>
  <c r="K239" i="3"/>
  <c r="J239" i="3"/>
  <c r="I239" i="3"/>
  <c r="E239" i="3"/>
  <c r="A239" i="3"/>
  <c r="K238" i="3"/>
  <c r="J238" i="3"/>
  <c r="I238" i="3"/>
  <c r="E238" i="3" s="1"/>
  <c r="A238" i="3"/>
  <c r="K237" i="3"/>
  <c r="J237" i="3"/>
  <c r="I237" i="3"/>
  <c r="E237" i="3"/>
  <c r="A237" i="3"/>
  <c r="K236" i="3"/>
  <c r="J236" i="3"/>
  <c r="I236" i="3"/>
  <c r="A236" i="3"/>
  <c r="K235" i="3"/>
  <c r="J235" i="3"/>
  <c r="I235" i="3"/>
  <c r="E235" i="3"/>
  <c r="A235" i="3"/>
  <c r="K234" i="3"/>
  <c r="J234" i="3"/>
  <c r="I234" i="3"/>
  <c r="E234" i="3" s="1"/>
  <c r="A234" i="3"/>
  <c r="K233" i="3"/>
  <c r="J233" i="3"/>
  <c r="I233" i="3"/>
  <c r="E233" i="3"/>
  <c r="A233" i="3"/>
  <c r="K232" i="3"/>
  <c r="J232" i="3"/>
  <c r="I232" i="3"/>
  <c r="E232" i="3" s="1"/>
  <c r="A232" i="3"/>
  <c r="K231" i="3"/>
  <c r="J231" i="3"/>
  <c r="I231" i="3"/>
  <c r="E231" i="3"/>
  <c r="A231" i="3"/>
  <c r="K230" i="3"/>
  <c r="J230" i="3"/>
  <c r="I230" i="3"/>
  <c r="E230" i="3" s="1"/>
  <c r="A230" i="3"/>
  <c r="K223" i="3"/>
  <c r="J223" i="3"/>
  <c r="I223" i="3"/>
  <c r="H223" i="3"/>
  <c r="F223" i="3"/>
  <c r="A223" i="3"/>
  <c r="K222" i="3"/>
  <c r="J222" i="3"/>
  <c r="I222" i="3"/>
  <c r="F222" i="3" s="1"/>
  <c r="H222" i="3"/>
  <c r="A222" i="3"/>
  <c r="K221" i="3"/>
  <c r="J221" i="3"/>
  <c r="I221" i="3"/>
  <c r="H221" i="3"/>
  <c r="F221" i="3"/>
  <c r="A221" i="3"/>
  <c r="K220" i="3"/>
  <c r="J220" i="3"/>
  <c r="I220" i="3"/>
  <c r="F220" i="3" s="1"/>
  <c r="H220" i="3"/>
  <c r="A220" i="3"/>
  <c r="K219" i="3"/>
  <c r="J219" i="3"/>
  <c r="I219" i="3"/>
  <c r="H219" i="3"/>
  <c r="F219" i="3"/>
  <c r="A219" i="3"/>
  <c r="K218" i="3"/>
  <c r="J218" i="3"/>
  <c r="I218" i="3"/>
  <c r="F218" i="3" s="1"/>
  <c r="H218" i="3"/>
  <c r="A218" i="3"/>
  <c r="K217" i="3"/>
  <c r="F217" i="3" s="1"/>
  <c r="J217" i="3"/>
  <c r="I217" i="3"/>
  <c r="H217" i="3"/>
  <c r="A217" i="3"/>
  <c r="K216" i="3"/>
  <c r="J216" i="3"/>
  <c r="I216" i="3"/>
  <c r="F216" i="3" s="1"/>
  <c r="H216" i="3"/>
  <c r="A216" i="3"/>
  <c r="K215" i="3"/>
  <c r="J215" i="3"/>
  <c r="I215" i="3"/>
  <c r="H215" i="3"/>
  <c r="F215" i="3"/>
  <c r="A215" i="3"/>
  <c r="K214" i="3"/>
  <c r="J214" i="3"/>
  <c r="I214" i="3"/>
  <c r="H214" i="3"/>
  <c r="F214" i="3" s="1"/>
  <c r="A214" i="3"/>
  <c r="K213" i="3"/>
  <c r="J213" i="3"/>
  <c r="I213" i="3"/>
  <c r="H213" i="3"/>
  <c r="F213" i="3"/>
  <c r="A213" i="3"/>
  <c r="K212" i="3"/>
  <c r="J212" i="3"/>
  <c r="I212" i="3"/>
  <c r="H212" i="3"/>
  <c r="A212" i="3"/>
  <c r="K211" i="3"/>
  <c r="J211" i="3"/>
  <c r="I211" i="3"/>
  <c r="H211" i="3"/>
  <c r="F211" i="3"/>
  <c r="A211" i="3"/>
  <c r="K210" i="3"/>
  <c r="J210" i="3"/>
  <c r="I210" i="3"/>
  <c r="H210" i="3"/>
  <c r="A210" i="3"/>
  <c r="K209" i="3"/>
  <c r="J209" i="3"/>
  <c r="I209" i="3"/>
  <c r="H209" i="3"/>
  <c r="F209" i="3"/>
  <c r="A209" i="3"/>
  <c r="K208" i="3"/>
  <c r="J208" i="3"/>
  <c r="I208" i="3"/>
  <c r="H208" i="3"/>
  <c r="A208" i="3"/>
  <c r="K207" i="3"/>
  <c r="J207" i="3"/>
  <c r="I207" i="3"/>
  <c r="H207" i="3"/>
  <c r="F207" i="3"/>
  <c r="A207" i="3"/>
  <c r="K206" i="3"/>
  <c r="J206" i="3"/>
  <c r="I206" i="3"/>
  <c r="H206" i="3"/>
  <c r="F206" i="3" s="1"/>
  <c r="A206" i="3"/>
  <c r="K205" i="3"/>
  <c r="J205" i="3"/>
  <c r="I205" i="3"/>
  <c r="H205" i="3"/>
  <c r="F205" i="3"/>
  <c r="A205" i="3"/>
  <c r="K204" i="3"/>
  <c r="J204" i="3"/>
  <c r="I204" i="3"/>
  <c r="H204" i="3"/>
  <c r="A204" i="3"/>
  <c r="K203" i="3"/>
  <c r="J203" i="3"/>
  <c r="I203" i="3"/>
  <c r="H203" i="3"/>
  <c r="F203" i="3"/>
  <c r="A203" i="3"/>
  <c r="K202" i="3"/>
  <c r="J202" i="3"/>
  <c r="I202" i="3"/>
  <c r="H202" i="3"/>
  <c r="F202" i="3" s="1"/>
  <c r="A202" i="3"/>
  <c r="K201" i="3"/>
  <c r="F201" i="3" s="1"/>
  <c r="J201" i="3"/>
  <c r="I201" i="3"/>
  <c r="H201" i="3"/>
  <c r="A201" i="3"/>
  <c r="K200" i="3"/>
  <c r="J200" i="3"/>
  <c r="I200" i="3"/>
  <c r="H200" i="3"/>
  <c r="A200" i="3"/>
  <c r="K199" i="3"/>
  <c r="J199" i="3"/>
  <c r="I199" i="3"/>
  <c r="H199" i="3"/>
  <c r="F199" i="3"/>
  <c r="A199" i="3"/>
  <c r="K198" i="3"/>
  <c r="J198" i="3"/>
  <c r="I198" i="3"/>
  <c r="H198" i="3"/>
  <c r="F198" i="3" s="1"/>
  <c r="A198" i="3"/>
  <c r="K197" i="3"/>
  <c r="J197" i="3"/>
  <c r="I197" i="3"/>
  <c r="H197" i="3"/>
  <c r="F197" i="3"/>
  <c r="A197" i="3"/>
  <c r="K196" i="3"/>
  <c r="J196" i="3"/>
  <c r="I196" i="3"/>
  <c r="H196" i="3"/>
  <c r="A196" i="3"/>
  <c r="K195" i="3"/>
  <c r="J195" i="3"/>
  <c r="I195" i="3"/>
  <c r="H195" i="3"/>
  <c r="F195" i="3"/>
  <c r="A195" i="3"/>
  <c r="L189" i="3"/>
  <c r="F189" i="3"/>
  <c r="A189" i="3"/>
  <c r="L188" i="3"/>
  <c r="F188" i="3"/>
  <c r="A188" i="3"/>
  <c r="L187" i="3"/>
  <c r="F187" i="3" s="1"/>
  <c r="A187" i="3"/>
  <c r="L186" i="3"/>
  <c r="F186" i="3" s="1"/>
  <c r="A186" i="3"/>
  <c r="L185" i="3"/>
  <c r="F185" i="3"/>
  <c r="A185" i="3"/>
  <c r="L184" i="3"/>
  <c r="F184" i="3"/>
  <c r="A184" i="3"/>
  <c r="L183" i="3"/>
  <c r="F183" i="3" s="1"/>
  <c r="A183" i="3"/>
  <c r="L182" i="3"/>
  <c r="F182" i="3" s="1"/>
  <c r="A182" i="3"/>
  <c r="L181" i="3"/>
  <c r="F181" i="3"/>
  <c r="A181" i="3"/>
  <c r="L180" i="3"/>
  <c r="F180" i="3"/>
  <c r="A180" i="3"/>
  <c r="L179" i="3"/>
  <c r="F179" i="3" s="1"/>
  <c r="A179" i="3"/>
  <c r="L178" i="3"/>
  <c r="F178" i="3" s="1"/>
  <c r="A178" i="3"/>
  <c r="L177" i="3"/>
  <c r="F177" i="3"/>
  <c r="A177" i="3"/>
  <c r="L176" i="3"/>
  <c r="F176" i="3"/>
  <c r="A176" i="3"/>
  <c r="L175" i="3"/>
  <c r="F175" i="3" s="1"/>
  <c r="A175" i="3"/>
  <c r="L174" i="3"/>
  <c r="F174" i="3" s="1"/>
  <c r="A174" i="3"/>
  <c r="L173" i="3"/>
  <c r="F173" i="3"/>
  <c r="A173" i="3"/>
  <c r="L172" i="3"/>
  <c r="F172" i="3"/>
  <c r="A172" i="3"/>
  <c r="L171" i="3"/>
  <c r="F171" i="3" s="1"/>
  <c r="A171" i="3"/>
  <c r="L170" i="3"/>
  <c r="F170" i="3" s="1"/>
  <c r="A170" i="3"/>
  <c r="L169" i="3"/>
  <c r="F169" i="3"/>
  <c r="A169" i="3"/>
  <c r="L162" i="3"/>
  <c r="K162" i="3"/>
  <c r="D162" i="3" s="1"/>
  <c r="A162" i="3"/>
  <c r="L161" i="3"/>
  <c r="K161" i="3"/>
  <c r="D161" i="3" s="1"/>
  <c r="A161" i="3"/>
  <c r="L160" i="3"/>
  <c r="K160" i="3"/>
  <c r="D160" i="3" s="1"/>
  <c r="A160" i="3"/>
  <c r="L159" i="3"/>
  <c r="K159" i="3"/>
  <c r="D159" i="3" s="1"/>
  <c r="A159" i="3"/>
  <c r="L158" i="3"/>
  <c r="K158" i="3"/>
  <c r="D158" i="3" s="1"/>
  <c r="A158" i="3"/>
  <c r="L157" i="3"/>
  <c r="K157" i="3"/>
  <c r="D157" i="3" s="1"/>
  <c r="A157" i="3"/>
  <c r="L156" i="3"/>
  <c r="K156" i="3"/>
  <c r="D156" i="3" s="1"/>
  <c r="A156" i="3"/>
  <c r="L155" i="3"/>
  <c r="K155" i="3"/>
  <c r="D155" i="3" s="1"/>
  <c r="A155" i="3"/>
  <c r="L154" i="3"/>
  <c r="K154" i="3"/>
  <c r="D154" i="3" s="1"/>
  <c r="A154" i="3"/>
  <c r="L153" i="3"/>
  <c r="K153" i="3"/>
  <c r="D153" i="3" s="1"/>
  <c r="A153" i="3"/>
  <c r="L152" i="3"/>
  <c r="K152" i="3"/>
  <c r="D152" i="3" s="1"/>
  <c r="A152" i="3"/>
  <c r="L151" i="3"/>
  <c r="K151" i="3"/>
  <c r="D151" i="3" s="1"/>
  <c r="A151" i="3"/>
  <c r="L150" i="3"/>
  <c r="K150" i="3"/>
  <c r="D150" i="3" s="1"/>
  <c r="A150" i="3"/>
  <c r="L149" i="3"/>
  <c r="K149" i="3"/>
  <c r="D149" i="3" s="1"/>
  <c r="A149" i="3"/>
  <c r="L148" i="3"/>
  <c r="K148" i="3"/>
  <c r="D148" i="3" s="1"/>
  <c r="A148" i="3"/>
  <c r="L147" i="3"/>
  <c r="K147" i="3"/>
  <c r="D147" i="3" s="1"/>
  <c r="A147" i="3"/>
  <c r="L146" i="3"/>
  <c r="K146" i="3"/>
  <c r="D146" i="3" s="1"/>
  <c r="A146" i="3"/>
  <c r="L145" i="3"/>
  <c r="K145" i="3"/>
  <c r="D145" i="3" s="1"/>
  <c r="A145" i="3"/>
  <c r="L144" i="3"/>
  <c r="K144" i="3"/>
  <c r="D144" i="3" s="1"/>
  <c r="A144" i="3"/>
  <c r="L143" i="3"/>
  <c r="K143" i="3"/>
  <c r="D143" i="3" s="1"/>
  <c r="A143" i="3"/>
  <c r="L142" i="3"/>
  <c r="K142" i="3"/>
  <c r="D142" i="3" s="1"/>
  <c r="A142" i="3"/>
  <c r="L141" i="3"/>
  <c r="K141" i="3"/>
  <c r="D141" i="3" s="1"/>
  <c r="A141" i="3"/>
  <c r="L140" i="3"/>
  <c r="K140" i="3"/>
  <c r="D140" i="3" s="1"/>
  <c r="A140" i="3"/>
  <c r="L139" i="3"/>
  <c r="K139" i="3"/>
  <c r="D139" i="3" s="1"/>
  <c r="A139" i="3"/>
  <c r="L138" i="3"/>
  <c r="K138" i="3"/>
  <c r="D138" i="3" s="1"/>
  <c r="A138" i="3"/>
  <c r="L131" i="3"/>
  <c r="K131" i="3"/>
  <c r="J131" i="3"/>
  <c r="E131" i="3" s="1"/>
  <c r="A131" i="3"/>
  <c r="L130" i="3"/>
  <c r="K130" i="3"/>
  <c r="J130" i="3"/>
  <c r="E130" i="3"/>
  <c r="A130" i="3"/>
  <c r="L129" i="3"/>
  <c r="K129" i="3"/>
  <c r="J129" i="3"/>
  <c r="E129" i="3" s="1"/>
  <c r="A129" i="3"/>
  <c r="L128" i="3"/>
  <c r="K128" i="3"/>
  <c r="E128" i="3" s="1"/>
  <c r="J128" i="3"/>
  <c r="A128" i="3"/>
  <c r="L127" i="3"/>
  <c r="K127" i="3"/>
  <c r="J127" i="3"/>
  <c r="A127" i="3"/>
  <c r="L126" i="3"/>
  <c r="K126" i="3"/>
  <c r="J126" i="3"/>
  <c r="E126" i="3"/>
  <c r="A126" i="3"/>
  <c r="L125" i="3"/>
  <c r="K125" i="3"/>
  <c r="J125" i="3"/>
  <c r="E125" i="3" s="1"/>
  <c r="A125" i="3"/>
  <c r="L124" i="3"/>
  <c r="K124" i="3"/>
  <c r="E124" i="3" s="1"/>
  <c r="J124" i="3"/>
  <c r="A124" i="3"/>
  <c r="L123" i="3"/>
  <c r="K123" i="3"/>
  <c r="J123" i="3"/>
  <c r="A123" i="3"/>
  <c r="L122" i="3"/>
  <c r="K122" i="3"/>
  <c r="J122" i="3"/>
  <c r="E122" i="3"/>
  <c r="A122" i="3"/>
  <c r="L121" i="3"/>
  <c r="K121" i="3"/>
  <c r="J121" i="3"/>
  <c r="E121" i="3" s="1"/>
  <c r="A121" i="3"/>
  <c r="L120" i="3"/>
  <c r="K120" i="3"/>
  <c r="E120" i="3" s="1"/>
  <c r="J120" i="3"/>
  <c r="A120" i="3"/>
  <c r="L119" i="3"/>
  <c r="K119" i="3"/>
  <c r="J119" i="3"/>
  <c r="E119" i="3" s="1"/>
  <c r="A119" i="3"/>
  <c r="L118" i="3"/>
  <c r="K118" i="3"/>
  <c r="J118" i="3"/>
  <c r="E118" i="3"/>
  <c r="A118" i="3"/>
  <c r="L117" i="3"/>
  <c r="K117" i="3"/>
  <c r="J117" i="3"/>
  <c r="E117" i="3" s="1"/>
  <c r="A117" i="3"/>
  <c r="L116" i="3"/>
  <c r="K116" i="3"/>
  <c r="E116" i="3" s="1"/>
  <c r="J116" i="3"/>
  <c r="A116" i="3"/>
  <c r="L115" i="3"/>
  <c r="K115" i="3"/>
  <c r="J115" i="3"/>
  <c r="E115" i="3" s="1"/>
  <c r="A115" i="3"/>
  <c r="L114" i="3"/>
  <c r="K114" i="3"/>
  <c r="J114" i="3"/>
  <c r="E114" i="3"/>
  <c r="A114" i="3"/>
  <c r="L113" i="3"/>
  <c r="K113" i="3"/>
  <c r="J113" i="3"/>
  <c r="E113" i="3" s="1"/>
  <c r="A113" i="3"/>
  <c r="L112" i="3"/>
  <c r="K112" i="3"/>
  <c r="E112" i="3" s="1"/>
  <c r="J112" i="3"/>
  <c r="A112" i="3"/>
  <c r="L111" i="3"/>
  <c r="K111" i="3"/>
  <c r="J111" i="3"/>
  <c r="A111" i="3"/>
  <c r="L110" i="3"/>
  <c r="K110" i="3"/>
  <c r="J110" i="3"/>
  <c r="E110" i="3"/>
  <c r="A110" i="3"/>
  <c r="L109" i="3"/>
  <c r="K109" i="3"/>
  <c r="J109" i="3"/>
  <c r="E109" i="3" s="1"/>
  <c r="A109" i="3"/>
  <c r="L108" i="3"/>
  <c r="K108" i="3"/>
  <c r="E108" i="3" s="1"/>
  <c r="J108" i="3"/>
  <c r="A108" i="3"/>
  <c r="L95" i="3"/>
  <c r="K95" i="3"/>
  <c r="D95" i="3" s="1"/>
  <c r="A95" i="3"/>
  <c r="L94" i="3"/>
  <c r="K94" i="3"/>
  <c r="D94" i="3" s="1"/>
  <c r="A94" i="3"/>
  <c r="L93" i="3"/>
  <c r="K93" i="3"/>
  <c r="D93" i="3" s="1"/>
  <c r="A93" i="3"/>
  <c r="L92" i="3"/>
  <c r="K92" i="3"/>
  <c r="D92" i="3" s="1"/>
  <c r="A92" i="3"/>
  <c r="L91" i="3"/>
  <c r="K91" i="3"/>
  <c r="D91" i="3" s="1"/>
  <c r="A91" i="3"/>
  <c r="L90" i="3"/>
  <c r="K90" i="3"/>
  <c r="D90" i="3" s="1"/>
  <c r="A90" i="3"/>
  <c r="L89" i="3"/>
  <c r="K89" i="3"/>
  <c r="D89" i="3" s="1"/>
  <c r="A89" i="3"/>
  <c r="L88" i="3"/>
  <c r="K88" i="3"/>
  <c r="D88" i="3" s="1"/>
  <c r="A88" i="3"/>
  <c r="L87" i="3"/>
  <c r="K87" i="3"/>
  <c r="D87" i="3" s="1"/>
  <c r="A87" i="3"/>
  <c r="L86" i="3"/>
  <c r="K86" i="3"/>
  <c r="D86" i="3" s="1"/>
  <c r="A86" i="3"/>
  <c r="L85" i="3"/>
  <c r="K85" i="3"/>
  <c r="D85" i="3" s="1"/>
  <c r="A85" i="3"/>
  <c r="L84" i="3"/>
  <c r="K84" i="3"/>
  <c r="D84" i="3" s="1"/>
  <c r="A84" i="3"/>
  <c r="L83" i="3"/>
  <c r="K83" i="3"/>
  <c r="D83" i="3" s="1"/>
  <c r="A83" i="3"/>
  <c r="L82" i="3"/>
  <c r="K82" i="3"/>
  <c r="D82" i="3" s="1"/>
  <c r="A82" i="3"/>
  <c r="L81" i="3"/>
  <c r="K81" i="3"/>
  <c r="D81" i="3" s="1"/>
  <c r="A81" i="3"/>
  <c r="L80" i="3"/>
  <c r="K80" i="3"/>
  <c r="D80" i="3" s="1"/>
  <c r="A80" i="3"/>
  <c r="L79" i="3"/>
  <c r="K79" i="3"/>
  <c r="D79" i="3" s="1"/>
  <c r="A79" i="3"/>
  <c r="L78" i="3"/>
  <c r="K78" i="3"/>
  <c r="D78" i="3" s="1"/>
  <c r="A78" i="3"/>
  <c r="L77" i="3"/>
  <c r="K77" i="3"/>
  <c r="D77" i="3" s="1"/>
  <c r="A77" i="3"/>
  <c r="L76" i="3"/>
  <c r="K76" i="3"/>
  <c r="D76" i="3" s="1"/>
  <c r="A76" i="3"/>
  <c r="L75" i="3"/>
  <c r="K75" i="3"/>
  <c r="D75" i="3" s="1"/>
  <c r="A75" i="3"/>
  <c r="L74" i="3"/>
  <c r="K74" i="3"/>
  <c r="D74" i="3" s="1"/>
  <c r="A74" i="3"/>
  <c r="L73" i="3"/>
  <c r="K73" i="3"/>
  <c r="D73" i="3" s="1"/>
  <c r="A73" i="3"/>
  <c r="L72" i="3"/>
  <c r="K72" i="3"/>
  <c r="D72" i="3" s="1"/>
  <c r="A72" i="3"/>
  <c r="L71" i="3"/>
  <c r="K71" i="3"/>
  <c r="D71" i="3" s="1"/>
  <c r="A71" i="3"/>
  <c r="L70" i="3"/>
  <c r="K70" i="3"/>
  <c r="D70" i="3" s="1"/>
  <c r="A70" i="3"/>
  <c r="L69" i="3"/>
  <c r="K69" i="3"/>
  <c r="D69" i="3" s="1"/>
  <c r="A69" i="3"/>
  <c r="L68" i="3"/>
  <c r="K68" i="3"/>
  <c r="D68" i="3" s="1"/>
  <c r="A68" i="3"/>
  <c r="L67" i="3"/>
  <c r="K67" i="3"/>
  <c r="D67" i="3" s="1"/>
  <c r="A67" i="3"/>
  <c r="L66" i="3"/>
  <c r="K66" i="3"/>
  <c r="D66" i="3" s="1"/>
  <c r="A66" i="3"/>
  <c r="L65" i="3"/>
  <c r="K65" i="3"/>
  <c r="D65" i="3" s="1"/>
  <c r="A65" i="3"/>
  <c r="L64" i="3"/>
  <c r="K64" i="3"/>
  <c r="D64" i="3" s="1"/>
  <c r="A64" i="3"/>
  <c r="L63" i="3"/>
  <c r="K63" i="3"/>
  <c r="D63" i="3" s="1"/>
  <c r="A63" i="3"/>
  <c r="L62" i="3"/>
  <c r="K62" i="3"/>
  <c r="D62" i="3" s="1"/>
  <c r="A62" i="3"/>
  <c r="L61" i="3"/>
  <c r="K61" i="3"/>
  <c r="D61" i="3" s="1"/>
  <c r="A61" i="3"/>
  <c r="L60" i="3"/>
  <c r="K60" i="3"/>
  <c r="D60" i="3" s="1"/>
  <c r="A60" i="3"/>
  <c r="L59" i="3"/>
  <c r="K59" i="3"/>
  <c r="D59" i="3" s="1"/>
  <c r="A59" i="3"/>
  <c r="L58" i="3"/>
  <c r="K58" i="3"/>
  <c r="D58" i="3" s="1"/>
  <c r="A58" i="3"/>
  <c r="L57" i="3"/>
  <c r="K57" i="3"/>
  <c r="D57" i="3" s="1"/>
  <c r="A57" i="3"/>
  <c r="L56" i="3"/>
  <c r="K56" i="3"/>
  <c r="D56" i="3" s="1"/>
  <c r="A56" i="3"/>
  <c r="L55" i="3"/>
  <c r="K55" i="3"/>
  <c r="D55" i="3" s="1"/>
  <c r="A55" i="3"/>
  <c r="L54" i="3"/>
  <c r="K54" i="3"/>
  <c r="D54" i="3" s="1"/>
  <c r="A54" i="3"/>
  <c r="L53" i="3"/>
  <c r="K53" i="3"/>
  <c r="D53" i="3" s="1"/>
  <c r="A53" i="3"/>
  <c r="L52" i="3"/>
  <c r="K52" i="3"/>
  <c r="D52" i="3" s="1"/>
  <c r="A52" i="3"/>
  <c r="L51" i="3"/>
  <c r="K51" i="3"/>
  <c r="D51" i="3" s="1"/>
  <c r="A51" i="3"/>
  <c r="L50" i="3"/>
  <c r="K50" i="3"/>
  <c r="D50" i="3" s="1"/>
  <c r="A50" i="3"/>
  <c r="L49" i="3"/>
  <c r="K49" i="3"/>
  <c r="D49" i="3" s="1"/>
  <c r="A49" i="3"/>
  <c r="L48" i="3"/>
  <c r="K48" i="3"/>
  <c r="D48" i="3" s="1"/>
  <c r="A48" i="3"/>
  <c r="L47" i="3"/>
  <c r="K47" i="3"/>
  <c r="D47" i="3" s="1"/>
  <c r="A47" i="3"/>
  <c r="L46" i="3"/>
  <c r="K46" i="3"/>
  <c r="D46" i="3" s="1"/>
  <c r="A46" i="3"/>
  <c r="L45" i="3"/>
  <c r="K45" i="3"/>
  <c r="D45" i="3" s="1"/>
  <c r="A45" i="3"/>
  <c r="L44" i="3"/>
  <c r="K44" i="3"/>
  <c r="D44" i="3" s="1"/>
  <c r="A44" i="3"/>
  <c r="L43" i="3"/>
  <c r="K43" i="3"/>
  <c r="D43" i="3" s="1"/>
  <c r="A43" i="3"/>
  <c r="L42" i="3"/>
  <c r="K42" i="3"/>
  <c r="D42" i="3" s="1"/>
  <c r="A42" i="3"/>
  <c r="L41" i="3"/>
  <c r="K41" i="3"/>
  <c r="D41" i="3" s="1"/>
  <c r="A41" i="3"/>
  <c r="L40" i="3"/>
  <c r="K40" i="3"/>
  <c r="D40" i="3" s="1"/>
  <c r="A40" i="3"/>
  <c r="L39" i="3"/>
  <c r="K39" i="3"/>
  <c r="D39" i="3" s="1"/>
  <c r="A39" i="3"/>
  <c r="L38" i="3"/>
  <c r="K38" i="3"/>
  <c r="D38" i="3" s="1"/>
  <c r="A38" i="3"/>
  <c r="L37" i="3"/>
  <c r="K37" i="3"/>
  <c r="D37" i="3" s="1"/>
  <c r="A37" i="3"/>
  <c r="L36" i="3"/>
  <c r="K36" i="3"/>
  <c r="D36" i="3" s="1"/>
  <c r="A36" i="3"/>
  <c r="L35" i="3"/>
  <c r="K35" i="3"/>
  <c r="A35" i="3"/>
  <c r="L34" i="3"/>
  <c r="K34" i="3"/>
  <c r="D34" i="3" s="1"/>
  <c r="A34" i="3"/>
  <c r="L33" i="3"/>
  <c r="K33" i="3"/>
  <c r="A33" i="3"/>
  <c r="L32" i="3"/>
  <c r="K32" i="3"/>
  <c r="D32" i="3" s="1"/>
  <c r="A32" i="3"/>
  <c r="L31" i="3"/>
  <c r="K31" i="3"/>
  <c r="A31" i="3"/>
  <c r="L30" i="3"/>
  <c r="K30" i="3"/>
  <c r="D30" i="3" s="1"/>
  <c r="A30" i="3"/>
  <c r="L29" i="3"/>
  <c r="K29" i="3"/>
  <c r="A29" i="3"/>
  <c r="L28" i="3"/>
  <c r="K28" i="3"/>
  <c r="D28" i="3" s="1"/>
  <c r="A28" i="3"/>
  <c r="L27" i="3"/>
  <c r="K27" i="3"/>
  <c r="A27" i="3"/>
  <c r="L26" i="3"/>
  <c r="K26" i="3"/>
  <c r="D26" i="3" s="1"/>
  <c r="A26" i="3"/>
  <c r="L25" i="3"/>
  <c r="K25" i="3"/>
  <c r="A25" i="3"/>
  <c r="L24" i="3"/>
  <c r="K24" i="3"/>
  <c r="D24" i="3" s="1"/>
  <c r="A24" i="3"/>
  <c r="L23" i="3"/>
  <c r="K23" i="3"/>
  <c r="D23" i="3"/>
  <c r="A23" i="3"/>
  <c r="L22" i="3"/>
  <c r="K22" i="3"/>
  <c r="D22" i="3"/>
  <c r="A22" i="3"/>
  <c r="L21" i="3"/>
  <c r="K21" i="3"/>
  <c r="D21" i="3"/>
  <c r="A21" i="3"/>
  <c r="L20" i="3"/>
  <c r="K20" i="3"/>
  <c r="D20" i="3"/>
  <c r="A20" i="3"/>
  <c r="L19" i="3"/>
  <c r="K19" i="3"/>
  <c r="D19" i="3"/>
  <c r="A19" i="3"/>
  <c r="L18" i="3"/>
  <c r="K18" i="3"/>
  <c r="D18" i="3"/>
  <c r="A18" i="3"/>
  <c r="L17" i="3"/>
  <c r="K17" i="3"/>
  <c r="D17" i="3"/>
  <c r="A17" i="3"/>
  <c r="D27" i="3" l="1"/>
  <c r="D31" i="3"/>
  <c r="D35" i="3"/>
  <c r="E123" i="3"/>
  <c r="F196" i="3"/>
  <c r="F191" i="3" s="1"/>
  <c r="F204" i="3"/>
  <c r="F212" i="3"/>
  <c r="F260" i="3"/>
  <c r="E111" i="3"/>
  <c r="F98" i="3" s="1"/>
  <c r="E127" i="3"/>
  <c r="F165" i="3"/>
  <c r="F210" i="3"/>
  <c r="E236" i="3"/>
  <c r="E244" i="3"/>
  <c r="D25" i="3"/>
  <c r="F12" i="3" s="1"/>
  <c r="F10" i="3" s="1"/>
  <c r="D29" i="3"/>
  <c r="D33" i="3"/>
  <c r="F134" i="3"/>
  <c r="F200" i="3"/>
  <c r="F208" i="3"/>
  <c r="F226" i="3"/>
  <c r="F276" i="3"/>
  <c r="D325" i="2" l="1"/>
  <c r="A325" i="2"/>
  <c r="D324" i="2"/>
  <c r="A324" i="2"/>
  <c r="D323" i="2"/>
  <c r="A323" i="2"/>
  <c r="D322" i="2"/>
  <c r="A322" i="2"/>
  <c r="D321" i="2"/>
  <c r="A321" i="2"/>
  <c r="D320" i="2"/>
  <c r="A320" i="2"/>
  <c r="F316" i="2"/>
  <c r="C313" i="2"/>
  <c r="A313" i="2"/>
  <c r="C312" i="2"/>
  <c r="A312" i="2"/>
  <c r="C311" i="2"/>
  <c r="A311" i="2"/>
  <c r="C310" i="2"/>
  <c r="A310" i="2"/>
  <c r="C309" i="2"/>
  <c r="A309" i="2"/>
  <c r="C308" i="2"/>
  <c r="A308" i="2"/>
  <c r="C307" i="2"/>
  <c r="A307" i="2"/>
  <c r="C306" i="2"/>
  <c r="A306" i="2"/>
  <c r="C305" i="2"/>
  <c r="A305" i="2"/>
  <c r="C304" i="2"/>
  <c r="A304" i="2"/>
  <c r="C303" i="2"/>
  <c r="A303" i="2"/>
  <c r="C302" i="2"/>
  <c r="A302" i="2"/>
  <c r="C301" i="2"/>
  <c r="A301" i="2"/>
  <c r="C300" i="2"/>
  <c r="F296" i="2" s="1"/>
  <c r="A300" i="2"/>
  <c r="G293" i="2"/>
  <c r="D293" i="2"/>
  <c r="A293" i="2"/>
  <c r="G292" i="2"/>
  <c r="D292" i="2"/>
  <c r="A292" i="2"/>
  <c r="G291" i="2"/>
  <c r="D291" i="2" s="1"/>
  <c r="A291" i="2"/>
  <c r="G290" i="2"/>
  <c r="D290" i="2" s="1"/>
  <c r="A290" i="2"/>
  <c r="G289" i="2"/>
  <c r="D289" i="2"/>
  <c r="A289" i="2"/>
  <c r="I282" i="2"/>
  <c r="H282" i="2"/>
  <c r="D282" i="2" s="1"/>
  <c r="A282" i="2"/>
  <c r="I281" i="2"/>
  <c r="H281" i="2"/>
  <c r="D281" i="2" s="1"/>
  <c r="A281" i="2"/>
  <c r="I280" i="2"/>
  <c r="H280" i="2"/>
  <c r="D280" i="2" s="1"/>
  <c r="A280" i="2"/>
  <c r="I279" i="2"/>
  <c r="H279" i="2"/>
  <c r="D279" i="2" s="1"/>
  <c r="A279" i="2"/>
  <c r="I278" i="2"/>
  <c r="H278" i="2"/>
  <c r="D278" i="2" s="1"/>
  <c r="A278" i="2"/>
  <c r="I277" i="2"/>
  <c r="H277" i="2"/>
  <c r="D277" i="2" s="1"/>
  <c r="A277" i="2"/>
  <c r="I276" i="2"/>
  <c r="H276" i="2"/>
  <c r="D276" i="2" s="1"/>
  <c r="A276" i="2"/>
  <c r="I275" i="2"/>
  <c r="H275" i="2"/>
  <c r="D275" i="2" s="1"/>
  <c r="A275" i="2"/>
  <c r="I274" i="2"/>
  <c r="H274" i="2"/>
  <c r="D274" i="2" s="1"/>
  <c r="A274" i="2"/>
  <c r="I273" i="2"/>
  <c r="H273" i="2"/>
  <c r="D273" i="2" s="1"/>
  <c r="A273" i="2"/>
  <c r="D267" i="2"/>
  <c r="A267" i="2"/>
  <c r="D266" i="2"/>
  <c r="A266" i="2"/>
  <c r="D265" i="2"/>
  <c r="A265" i="2"/>
  <c r="D264" i="2"/>
  <c r="A264" i="2"/>
  <c r="D263" i="2"/>
  <c r="A263" i="2"/>
  <c r="D262" i="2"/>
  <c r="A262" i="2"/>
  <c r="F258" i="2"/>
  <c r="K256" i="2"/>
  <c r="J256" i="2"/>
  <c r="I256" i="2"/>
  <c r="E256" i="2"/>
  <c r="A256" i="2"/>
  <c r="K255" i="2"/>
  <c r="J255" i="2"/>
  <c r="I255" i="2"/>
  <c r="E255" i="2" s="1"/>
  <c r="A255" i="2"/>
  <c r="K254" i="2"/>
  <c r="J254" i="2"/>
  <c r="I254" i="2"/>
  <c r="E254" i="2"/>
  <c r="A254" i="2"/>
  <c r="K253" i="2"/>
  <c r="J253" i="2"/>
  <c r="I253" i="2"/>
  <c r="E253" i="2" s="1"/>
  <c r="A253" i="2"/>
  <c r="K252" i="2"/>
  <c r="J252" i="2"/>
  <c r="I252" i="2"/>
  <c r="E252" i="2"/>
  <c r="A252" i="2"/>
  <c r="K251" i="2"/>
  <c r="J251" i="2"/>
  <c r="I251" i="2"/>
  <c r="E251" i="2" s="1"/>
  <c r="A251" i="2"/>
  <c r="K250" i="2"/>
  <c r="J250" i="2"/>
  <c r="I250" i="2"/>
  <c r="E250" i="2"/>
  <c r="A250" i="2"/>
  <c r="K249" i="2"/>
  <c r="J249" i="2"/>
  <c r="I249" i="2"/>
  <c r="E249" i="2" s="1"/>
  <c r="A249" i="2"/>
  <c r="K248" i="2"/>
  <c r="J248" i="2"/>
  <c r="I248" i="2"/>
  <c r="E248" i="2"/>
  <c r="A248" i="2"/>
  <c r="K247" i="2"/>
  <c r="J247" i="2"/>
  <c r="I247" i="2"/>
  <c r="E247" i="2" s="1"/>
  <c r="A247" i="2"/>
  <c r="K246" i="2"/>
  <c r="J246" i="2"/>
  <c r="I246" i="2"/>
  <c r="E246" i="2"/>
  <c r="A246" i="2"/>
  <c r="K245" i="2"/>
  <c r="J245" i="2"/>
  <c r="I245" i="2"/>
  <c r="E245" i="2" s="1"/>
  <c r="A245" i="2"/>
  <c r="K244" i="2"/>
  <c r="J244" i="2"/>
  <c r="I244" i="2"/>
  <c r="E244" i="2"/>
  <c r="A244" i="2"/>
  <c r="K243" i="2"/>
  <c r="J243" i="2"/>
  <c r="I243" i="2"/>
  <c r="E243" i="2" s="1"/>
  <c r="A243" i="2"/>
  <c r="K242" i="2"/>
  <c r="J242" i="2"/>
  <c r="I242" i="2"/>
  <c r="E242" i="2"/>
  <c r="A242" i="2"/>
  <c r="K241" i="2"/>
  <c r="J241" i="2"/>
  <c r="I241" i="2"/>
  <c r="E241" i="2" s="1"/>
  <c r="A241" i="2"/>
  <c r="K240" i="2"/>
  <c r="J240" i="2"/>
  <c r="I240" i="2"/>
  <c r="E240" i="2"/>
  <c r="A240" i="2"/>
  <c r="K239" i="2"/>
  <c r="J239" i="2"/>
  <c r="I239" i="2"/>
  <c r="E239" i="2" s="1"/>
  <c r="A239" i="2"/>
  <c r="K232" i="2"/>
  <c r="J232" i="2"/>
  <c r="I232" i="2"/>
  <c r="H232" i="2"/>
  <c r="F232" i="2"/>
  <c r="A232" i="2"/>
  <c r="K231" i="2"/>
  <c r="J231" i="2"/>
  <c r="I231" i="2"/>
  <c r="F231" i="2" s="1"/>
  <c r="H231" i="2"/>
  <c r="A231" i="2"/>
  <c r="K230" i="2"/>
  <c r="F230" i="2" s="1"/>
  <c r="J230" i="2"/>
  <c r="I230" i="2"/>
  <c r="H230" i="2"/>
  <c r="A230" i="2"/>
  <c r="K229" i="2"/>
  <c r="J229" i="2"/>
  <c r="I229" i="2"/>
  <c r="H229" i="2"/>
  <c r="F229" i="2" s="1"/>
  <c r="A229" i="2"/>
  <c r="K228" i="2"/>
  <c r="J228" i="2"/>
  <c r="I228" i="2"/>
  <c r="H228" i="2"/>
  <c r="F228" i="2"/>
  <c r="A228" i="2"/>
  <c r="K227" i="2"/>
  <c r="J227" i="2"/>
  <c r="I227" i="2"/>
  <c r="H227" i="2"/>
  <c r="F227" i="2" s="1"/>
  <c r="A227" i="2"/>
  <c r="K226" i="2"/>
  <c r="F226" i="2" s="1"/>
  <c r="J226" i="2"/>
  <c r="I226" i="2"/>
  <c r="H226" i="2"/>
  <c r="A226" i="2"/>
  <c r="K225" i="2"/>
  <c r="J225" i="2"/>
  <c r="I225" i="2"/>
  <c r="H225" i="2"/>
  <c r="F225" i="2" s="1"/>
  <c r="A225" i="2"/>
  <c r="K224" i="2"/>
  <c r="J224" i="2"/>
  <c r="I224" i="2"/>
  <c r="H224" i="2"/>
  <c r="F224" i="2"/>
  <c r="A224" i="2"/>
  <c r="K223" i="2"/>
  <c r="J223" i="2"/>
  <c r="I223" i="2"/>
  <c r="H223" i="2"/>
  <c r="F223" i="2" s="1"/>
  <c r="A223" i="2"/>
  <c r="K222" i="2"/>
  <c r="F222" i="2" s="1"/>
  <c r="J222" i="2"/>
  <c r="I222" i="2"/>
  <c r="H222" i="2"/>
  <c r="A222" i="2"/>
  <c r="K221" i="2"/>
  <c r="J221" i="2"/>
  <c r="I221" i="2"/>
  <c r="H221" i="2"/>
  <c r="F221" i="2" s="1"/>
  <c r="A221" i="2"/>
  <c r="K220" i="2"/>
  <c r="J220" i="2"/>
  <c r="I220" i="2"/>
  <c r="H220" i="2"/>
  <c r="F220" i="2"/>
  <c r="A220" i="2"/>
  <c r="K219" i="2"/>
  <c r="J219" i="2"/>
  <c r="I219" i="2"/>
  <c r="H219" i="2"/>
  <c r="F219" i="2" s="1"/>
  <c r="A219" i="2"/>
  <c r="K218" i="2"/>
  <c r="F218" i="2" s="1"/>
  <c r="J218" i="2"/>
  <c r="I218" i="2"/>
  <c r="H218" i="2"/>
  <c r="A218" i="2"/>
  <c r="K217" i="2"/>
  <c r="J217" i="2"/>
  <c r="I217" i="2"/>
  <c r="H217" i="2"/>
  <c r="F217" i="2" s="1"/>
  <c r="A217" i="2"/>
  <c r="K216" i="2"/>
  <c r="J216" i="2"/>
  <c r="I216" i="2"/>
  <c r="H216" i="2"/>
  <c r="F216" i="2"/>
  <c r="A216" i="2"/>
  <c r="K215" i="2"/>
  <c r="J215" i="2"/>
  <c r="I215" i="2"/>
  <c r="H215" i="2"/>
  <c r="F215" i="2" s="1"/>
  <c r="A215" i="2"/>
  <c r="K214" i="2"/>
  <c r="F214" i="2" s="1"/>
  <c r="J214" i="2"/>
  <c r="I214" i="2"/>
  <c r="H214" i="2"/>
  <c r="A214" i="2"/>
  <c r="K213" i="2"/>
  <c r="J213" i="2"/>
  <c r="I213" i="2"/>
  <c r="H213" i="2"/>
  <c r="F213" i="2" s="1"/>
  <c r="A213" i="2"/>
  <c r="K212" i="2"/>
  <c r="J212" i="2"/>
  <c r="I212" i="2"/>
  <c r="H212" i="2"/>
  <c r="F212" i="2"/>
  <c r="A212" i="2"/>
  <c r="K211" i="2"/>
  <c r="J211" i="2"/>
  <c r="I211" i="2"/>
  <c r="H211" i="2"/>
  <c r="F211" i="2" s="1"/>
  <c r="A211" i="2"/>
  <c r="K210" i="2"/>
  <c r="F210" i="2" s="1"/>
  <c r="J210" i="2"/>
  <c r="I210" i="2"/>
  <c r="H210" i="2"/>
  <c r="A210" i="2"/>
  <c r="K209" i="2"/>
  <c r="J209" i="2"/>
  <c r="I209" i="2"/>
  <c r="H209" i="2"/>
  <c r="F209" i="2" s="1"/>
  <c r="A209" i="2"/>
  <c r="K208" i="2"/>
  <c r="J208" i="2"/>
  <c r="I208" i="2"/>
  <c r="H208" i="2"/>
  <c r="F208" i="2"/>
  <c r="A208" i="2"/>
  <c r="K207" i="2"/>
  <c r="J207" i="2"/>
  <c r="I207" i="2"/>
  <c r="H207" i="2"/>
  <c r="F207" i="2" s="1"/>
  <c r="A207" i="2"/>
  <c r="K206" i="2"/>
  <c r="J206" i="2"/>
  <c r="I206" i="2"/>
  <c r="H206" i="2"/>
  <c r="F206" i="2"/>
  <c r="A206" i="2"/>
  <c r="K205" i="2"/>
  <c r="J205" i="2"/>
  <c r="I205" i="2"/>
  <c r="H205" i="2"/>
  <c r="F205" i="2" s="1"/>
  <c r="A205" i="2"/>
  <c r="K204" i="2"/>
  <c r="J204" i="2"/>
  <c r="I204" i="2"/>
  <c r="H204" i="2"/>
  <c r="F204" i="2"/>
  <c r="A204" i="2"/>
  <c r="G196" i="2"/>
  <c r="F196" i="2"/>
  <c r="E196" i="2"/>
  <c r="D196" i="2"/>
  <c r="C196" i="2"/>
  <c r="B196" i="2"/>
  <c r="G195" i="2"/>
  <c r="F195" i="2"/>
  <c r="E195" i="2"/>
  <c r="D195" i="2"/>
  <c r="C195" i="2"/>
  <c r="B195" i="2"/>
  <c r="G194" i="2"/>
  <c r="F194" i="2"/>
  <c r="E194" i="2"/>
  <c r="D194" i="2"/>
  <c r="C194" i="2"/>
  <c r="B194" i="2"/>
  <c r="G193" i="2"/>
  <c r="F193" i="2"/>
  <c r="E193" i="2"/>
  <c r="D193" i="2"/>
  <c r="C193" i="2"/>
  <c r="B193" i="2"/>
  <c r="G192" i="2"/>
  <c r="F192" i="2"/>
  <c r="E192" i="2"/>
  <c r="D192" i="2"/>
  <c r="C192" i="2"/>
  <c r="B192" i="2"/>
  <c r="G191" i="2"/>
  <c r="F191" i="2"/>
  <c r="E191" i="2"/>
  <c r="D191" i="2"/>
  <c r="C191" i="2"/>
  <c r="B191" i="2"/>
  <c r="G190" i="2"/>
  <c r="F190" i="2"/>
  <c r="E190" i="2"/>
  <c r="D190" i="2"/>
  <c r="C190" i="2"/>
  <c r="B190" i="2"/>
  <c r="G189" i="2"/>
  <c r="F189" i="2"/>
  <c r="E189" i="2"/>
  <c r="D189" i="2"/>
  <c r="C189" i="2"/>
  <c r="B189" i="2"/>
  <c r="G188" i="2"/>
  <c r="F188" i="2"/>
  <c r="E188" i="2"/>
  <c r="D188" i="2"/>
  <c r="C188" i="2"/>
  <c r="B188" i="2"/>
  <c r="G187" i="2"/>
  <c r="F187" i="2"/>
  <c r="E187" i="2"/>
  <c r="D187" i="2"/>
  <c r="C187" i="2"/>
  <c r="B187" i="2"/>
  <c r="G186" i="2"/>
  <c r="F186" i="2"/>
  <c r="E186" i="2"/>
  <c r="D186" i="2"/>
  <c r="C186" i="2"/>
  <c r="B186" i="2"/>
  <c r="G185" i="2"/>
  <c r="F185" i="2"/>
  <c r="E185" i="2"/>
  <c r="D185" i="2"/>
  <c r="C185" i="2"/>
  <c r="B185" i="2"/>
  <c r="G184" i="2"/>
  <c r="F184" i="2"/>
  <c r="E184" i="2"/>
  <c r="D184" i="2"/>
  <c r="C184" i="2"/>
  <c r="B184" i="2"/>
  <c r="G183" i="2"/>
  <c r="F183" i="2"/>
  <c r="E183" i="2"/>
  <c r="D183" i="2"/>
  <c r="C183" i="2"/>
  <c r="B183" i="2"/>
  <c r="G182" i="2"/>
  <c r="F182" i="2"/>
  <c r="E182" i="2"/>
  <c r="D182" i="2"/>
  <c r="C182" i="2"/>
  <c r="B182" i="2"/>
  <c r="I179" i="2"/>
  <c r="H179" i="2"/>
  <c r="F179" i="2"/>
  <c r="A179" i="2"/>
  <c r="I178" i="2"/>
  <c r="H178" i="2"/>
  <c r="F178" i="2"/>
  <c r="A178" i="2"/>
  <c r="I177" i="2"/>
  <c r="H177" i="2"/>
  <c r="F177" i="2"/>
  <c r="A177" i="2"/>
  <c r="I176" i="2"/>
  <c r="H176" i="2"/>
  <c r="F176" i="2"/>
  <c r="A176" i="2"/>
  <c r="I175" i="2"/>
  <c r="H175" i="2"/>
  <c r="F175" i="2"/>
  <c r="A175" i="2"/>
  <c r="I174" i="2"/>
  <c r="H174" i="2"/>
  <c r="F174" i="2"/>
  <c r="A174" i="2"/>
  <c r="I173" i="2"/>
  <c r="H173" i="2"/>
  <c r="F173" i="2"/>
  <c r="A173" i="2"/>
  <c r="I172" i="2"/>
  <c r="H172" i="2"/>
  <c r="F172" i="2"/>
  <c r="A172" i="2"/>
  <c r="I171" i="2"/>
  <c r="H171" i="2"/>
  <c r="F171" i="2"/>
  <c r="A171" i="2"/>
  <c r="I170" i="2"/>
  <c r="H170" i="2"/>
  <c r="F170" i="2"/>
  <c r="A170" i="2"/>
  <c r="I169" i="2"/>
  <c r="H169" i="2"/>
  <c r="F169" i="2"/>
  <c r="A169" i="2"/>
  <c r="I168" i="2"/>
  <c r="H168" i="2"/>
  <c r="F168" i="2"/>
  <c r="A168" i="2"/>
  <c r="I167" i="2"/>
  <c r="F167" i="2" s="1"/>
  <c r="F161" i="2" s="1"/>
  <c r="H167" i="2"/>
  <c r="A167" i="2"/>
  <c r="I166" i="2"/>
  <c r="H166" i="2"/>
  <c r="F166" i="2"/>
  <c r="A166" i="2"/>
  <c r="I165" i="2"/>
  <c r="H165" i="2"/>
  <c r="F165" i="2"/>
  <c r="A165" i="2"/>
  <c r="C159" i="2"/>
  <c r="A159" i="2"/>
  <c r="C158" i="2"/>
  <c r="A158" i="2"/>
  <c r="C157" i="2"/>
  <c r="A157" i="2"/>
  <c r="C156" i="2"/>
  <c r="A156" i="2"/>
  <c r="C155" i="2"/>
  <c r="A155" i="2"/>
  <c r="C154" i="2"/>
  <c r="A154" i="2"/>
  <c r="C153" i="2"/>
  <c r="A153" i="2"/>
  <c r="F149" i="2"/>
  <c r="D146" i="2"/>
  <c r="A146" i="2"/>
  <c r="D145" i="2"/>
  <c r="A145" i="2"/>
  <c r="D144" i="2"/>
  <c r="A144" i="2"/>
  <c r="D143" i="2"/>
  <c r="A143" i="2"/>
  <c r="D142" i="2"/>
  <c r="F138" i="2" s="1"/>
  <c r="A142" i="2"/>
  <c r="E135" i="2"/>
  <c r="G74" i="2" s="1"/>
  <c r="F74" i="2" s="1"/>
  <c r="D135" i="2"/>
  <c r="C135" i="2"/>
  <c r="E134" i="2"/>
  <c r="D134" i="2"/>
  <c r="C134" i="2"/>
  <c r="E133" i="2"/>
  <c r="D133" i="2"/>
  <c r="C133" i="2"/>
  <c r="E132" i="2"/>
  <c r="D132" i="2"/>
  <c r="C132" i="2"/>
  <c r="E131" i="2"/>
  <c r="G70" i="2" s="1"/>
  <c r="F70" i="2" s="1"/>
  <c r="D131" i="2"/>
  <c r="C131" i="2"/>
  <c r="E130" i="2"/>
  <c r="D130" i="2"/>
  <c r="C130" i="2"/>
  <c r="E129" i="2"/>
  <c r="D129" i="2"/>
  <c r="C129" i="2"/>
  <c r="E128" i="2"/>
  <c r="D128" i="2"/>
  <c r="C128" i="2"/>
  <c r="E127" i="2"/>
  <c r="G66" i="2" s="1"/>
  <c r="F66" i="2" s="1"/>
  <c r="D127" i="2"/>
  <c r="C127" i="2"/>
  <c r="E126" i="2"/>
  <c r="D126" i="2"/>
  <c r="C126" i="2"/>
  <c r="E125" i="2"/>
  <c r="D125" i="2"/>
  <c r="C125" i="2"/>
  <c r="E124" i="2"/>
  <c r="D124" i="2"/>
  <c r="C124" i="2"/>
  <c r="E123" i="2"/>
  <c r="G62" i="2" s="1"/>
  <c r="F62" i="2" s="1"/>
  <c r="D123" i="2"/>
  <c r="C123" i="2"/>
  <c r="E122" i="2"/>
  <c r="D122" i="2"/>
  <c r="C122" i="2"/>
  <c r="E121" i="2"/>
  <c r="D121" i="2"/>
  <c r="C121" i="2"/>
  <c r="E120" i="2"/>
  <c r="D120" i="2"/>
  <c r="C120" i="2"/>
  <c r="E119" i="2"/>
  <c r="D119" i="2"/>
  <c r="C119" i="2"/>
  <c r="E118" i="2"/>
  <c r="D118" i="2"/>
  <c r="C118" i="2"/>
  <c r="E117" i="2"/>
  <c r="D117" i="2"/>
  <c r="C117" i="2"/>
  <c r="E116" i="2"/>
  <c r="D116" i="2"/>
  <c r="C116" i="2"/>
  <c r="E115" i="2"/>
  <c r="G54" i="2" s="1"/>
  <c r="F54" i="2" s="1"/>
  <c r="D115" i="2"/>
  <c r="C115" i="2"/>
  <c r="E114" i="2"/>
  <c r="D114" i="2"/>
  <c r="C114" i="2"/>
  <c r="E113" i="2"/>
  <c r="D113" i="2"/>
  <c r="C113" i="2"/>
  <c r="E112" i="2"/>
  <c r="D112" i="2"/>
  <c r="C112" i="2"/>
  <c r="E111" i="2"/>
  <c r="G50" i="2" s="1"/>
  <c r="F50" i="2" s="1"/>
  <c r="D111" i="2"/>
  <c r="C111" i="2"/>
  <c r="E110" i="2"/>
  <c r="D110" i="2"/>
  <c r="C110" i="2"/>
  <c r="E109" i="2"/>
  <c r="D109" i="2"/>
  <c r="C109" i="2"/>
  <c r="E108" i="2"/>
  <c r="D108" i="2"/>
  <c r="C108" i="2"/>
  <c r="E107" i="2"/>
  <c r="G46" i="2" s="1"/>
  <c r="F46" i="2" s="1"/>
  <c r="D107" i="2"/>
  <c r="C107" i="2"/>
  <c r="E106" i="2"/>
  <c r="D106" i="2"/>
  <c r="C106" i="2"/>
  <c r="E105" i="2"/>
  <c r="D105" i="2"/>
  <c r="C105" i="2"/>
  <c r="E104" i="2"/>
  <c r="D104" i="2"/>
  <c r="C104" i="2"/>
  <c r="E103" i="2"/>
  <c r="G57" i="2" s="1"/>
  <c r="F57" i="2" s="1"/>
  <c r="D103" i="2"/>
  <c r="C103" i="2"/>
  <c r="E102" i="2"/>
  <c r="D102" i="2"/>
  <c r="C102" i="2"/>
  <c r="E101" i="2"/>
  <c r="D101" i="2"/>
  <c r="C101" i="2"/>
  <c r="E100" i="2"/>
  <c r="D100" i="2"/>
  <c r="C100" i="2"/>
  <c r="E99" i="2"/>
  <c r="G38" i="2" s="1"/>
  <c r="F38" i="2" s="1"/>
  <c r="D99" i="2"/>
  <c r="C99" i="2"/>
  <c r="E98" i="2"/>
  <c r="D98" i="2"/>
  <c r="C98" i="2"/>
  <c r="E97" i="2"/>
  <c r="D97" i="2"/>
  <c r="C97" i="2"/>
  <c r="E96" i="2"/>
  <c r="D96" i="2"/>
  <c r="C96" i="2"/>
  <c r="E95" i="2"/>
  <c r="G34" i="2" s="1"/>
  <c r="F34" i="2" s="1"/>
  <c r="D95" i="2"/>
  <c r="C95" i="2"/>
  <c r="E94" i="2"/>
  <c r="D94" i="2"/>
  <c r="C94" i="2"/>
  <c r="E93" i="2"/>
  <c r="D93" i="2"/>
  <c r="C93" i="2"/>
  <c r="E92" i="2"/>
  <c r="D92" i="2"/>
  <c r="C92" i="2"/>
  <c r="E91" i="2"/>
  <c r="G30" i="2" s="1"/>
  <c r="F30" i="2" s="1"/>
  <c r="D91" i="2"/>
  <c r="C91" i="2"/>
  <c r="E90" i="2"/>
  <c r="D90" i="2"/>
  <c r="C90" i="2"/>
  <c r="E89" i="2"/>
  <c r="D89" i="2"/>
  <c r="C89" i="2"/>
  <c r="E88" i="2"/>
  <c r="D88" i="2"/>
  <c r="C88" i="2"/>
  <c r="E87" i="2"/>
  <c r="G26" i="2" s="1"/>
  <c r="F26" i="2" s="1"/>
  <c r="D87" i="2"/>
  <c r="C87" i="2"/>
  <c r="E86" i="2"/>
  <c r="D86" i="2"/>
  <c r="C86" i="2"/>
  <c r="E85" i="2"/>
  <c r="D85" i="2"/>
  <c r="C85" i="2"/>
  <c r="E84" i="2"/>
  <c r="D84" i="2"/>
  <c r="C84" i="2"/>
  <c r="E83" i="2"/>
  <c r="G22" i="2" s="1"/>
  <c r="F22" i="2" s="1"/>
  <c r="D83" i="2"/>
  <c r="C83" i="2"/>
  <c r="E82" i="2"/>
  <c r="D82" i="2"/>
  <c r="C82" i="2"/>
  <c r="E81" i="2"/>
  <c r="D81" i="2"/>
  <c r="C81" i="2"/>
  <c r="E80" i="2"/>
  <c r="D80" i="2"/>
  <c r="C80" i="2"/>
  <c r="E79" i="2"/>
  <c r="G18" i="2" s="1"/>
  <c r="F18" i="2" s="1"/>
  <c r="D79" i="2"/>
  <c r="C79" i="2"/>
  <c r="E78" i="2"/>
  <c r="D78" i="2"/>
  <c r="C78" i="2"/>
  <c r="E77" i="2"/>
  <c r="D77" i="2"/>
  <c r="C77" i="2"/>
  <c r="E76" i="2"/>
  <c r="D76" i="2"/>
  <c r="C76" i="2"/>
  <c r="H74" i="2"/>
  <c r="A74" i="2"/>
  <c r="H73" i="2"/>
  <c r="G73" i="2"/>
  <c r="F73" i="2" s="1"/>
  <c r="A73" i="2"/>
  <c r="H72" i="2"/>
  <c r="G72" i="2"/>
  <c r="F72" i="2" s="1"/>
  <c r="A72" i="2"/>
  <c r="H71" i="2"/>
  <c r="G71" i="2"/>
  <c r="F71" i="2" s="1"/>
  <c r="A71" i="2"/>
  <c r="H70" i="2"/>
  <c r="A70" i="2"/>
  <c r="H69" i="2"/>
  <c r="G69" i="2"/>
  <c r="F69" i="2" s="1"/>
  <c r="A69" i="2"/>
  <c r="H68" i="2"/>
  <c r="G68" i="2"/>
  <c r="F68" i="2" s="1"/>
  <c r="A68" i="2"/>
  <c r="H67" i="2"/>
  <c r="G67" i="2"/>
  <c r="F67" i="2" s="1"/>
  <c r="A67" i="2"/>
  <c r="H66" i="2"/>
  <c r="A66" i="2"/>
  <c r="H65" i="2"/>
  <c r="G65" i="2"/>
  <c r="F65" i="2" s="1"/>
  <c r="A65" i="2"/>
  <c r="H64" i="2"/>
  <c r="G64" i="2"/>
  <c r="F64" i="2" s="1"/>
  <c r="A64" i="2"/>
  <c r="H63" i="2"/>
  <c r="G63" i="2"/>
  <c r="F63" i="2" s="1"/>
  <c r="A63" i="2"/>
  <c r="H62" i="2"/>
  <c r="A62" i="2"/>
  <c r="H61" i="2"/>
  <c r="G61" i="2"/>
  <c r="F61" i="2" s="1"/>
  <c r="A61" i="2"/>
  <c r="H60" i="2"/>
  <c r="G60" i="2"/>
  <c r="F60" i="2" s="1"/>
  <c r="A60" i="2"/>
  <c r="H59" i="2"/>
  <c r="G59" i="2"/>
  <c r="F59" i="2" s="1"/>
  <c r="A59" i="2"/>
  <c r="H58" i="2"/>
  <c r="G58" i="2"/>
  <c r="F58" i="2" s="1"/>
  <c r="A58" i="2"/>
  <c r="H57" i="2"/>
  <c r="A57" i="2"/>
  <c r="H56" i="2"/>
  <c r="G56" i="2"/>
  <c r="F56" i="2" s="1"/>
  <c r="A56" i="2"/>
  <c r="H55" i="2"/>
  <c r="G55" i="2"/>
  <c r="F55" i="2" s="1"/>
  <c r="A55" i="2"/>
  <c r="H54" i="2"/>
  <c r="A54" i="2"/>
  <c r="H53" i="2"/>
  <c r="G53" i="2"/>
  <c r="F53" i="2" s="1"/>
  <c r="A53" i="2"/>
  <c r="H52" i="2"/>
  <c r="G52" i="2"/>
  <c r="F52" i="2" s="1"/>
  <c r="A52" i="2"/>
  <c r="H51" i="2"/>
  <c r="G51" i="2"/>
  <c r="F51" i="2" s="1"/>
  <c r="A51" i="2"/>
  <c r="H50" i="2"/>
  <c r="A50" i="2"/>
  <c r="H49" i="2"/>
  <c r="G49" i="2"/>
  <c r="F49" i="2" s="1"/>
  <c r="A49" i="2"/>
  <c r="H48" i="2"/>
  <c r="G48" i="2"/>
  <c r="F48" i="2" s="1"/>
  <c r="A48" i="2"/>
  <c r="H47" i="2"/>
  <c r="G47" i="2"/>
  <c r="F47" i="2" s="1"/>
  <c r="A47" i="2"/>
  <c r="H46" i="2"/>
  <c r="A46" i="2"/>
  <c r="H45" i="2"/>
  <c r="G45" i="2"/>
  <c r="F45" i="2" s="1"/>
  <c r="A45" i="2"/>
  <c r="H44" i="2"/>
  <c r="G44" i="2"/>
  <c r="F44" i="2" s="1"/>
  <c r="A44" i="2"/>
  <c r="H43" i="2"/>
  <c r="G43" i="2"/>
  <c r="F43" i="2" s="1"/>
  <c r="A43" i="2"/>
  <c r="H42" i="2"/>
  <c r="G42" i="2"/>
  <c r="F42" i="2" s="1"/>
  <c r="A42" i="2"/>
  <c r="H41" i="2"/>
  <c r="G41" i="2"/>
  <c r="F41" i="2" s="1"/>
  <c r="A41" i="2"/>
  <c r="H40" i="2"/>
  <c r="G40" i="2"/>
  <c r="F40" i="2" s="1"/>
  <c r="A40" i="2"/>
  <c r="H39" i="2"/>
  <c r="G39" i="2"/>
  <c r="F39" i="2" s="1"/>
  <c r="A39" i="2"/>
  <c r="H38" i="2"/>
  <c r="A38" i="2"/>
  <c r="H37" i="2"/>
  <c r="G37" i="2"/>
  <c r="F37" i="2" s="1"/>
  <c r="A37" i="2"/>
  <c r="H36" i="2"/>
  <c r="G36" i="2"/>
  <c r="F36" i="2" s="1"/>
  <c r="A36" i="2"/>
  <c r="H35" i="2"/>
  <c r="G35" i="2"/>
  <c r="F35" i="2" s="1"/>
  <c r="A35" i="2"/>
  <c r="H34" i="2"/>
  <c r="A34" i="2"/>
  <c r="H33" i="2"/>
  <c r="G33" i="2"/>
  <c r="F33" i="2" s="1"/>
  <c r="A33" i="2"/>
  <c r="H32" i="2"/>
  <c r="G32" i="2"/>
  <c r="F32" i="2" s="1"/>
  <c r="A32" i="2"/>
  <c r="H31" i="2"/>
  <c r="G31" i="2"/>
  <c r="F31" i="2" s="1"/>
  <c r="A31" i="2"/>
  <c r="H30" i="2"/>
  <c r="A30" i="2"/>
  <c r="H29" i="2"/>
  <c r="G29" i="2"/>
  <c r="F29" i="2" s="1"/>
  <c r="A29" i="2"/>
  <c r="H28" i="2"/>
  <c r="G28" i="2"/>
  <c r="F28" i="2" s="1"/>
  <c r="A28" i="2"/>
  <c r="H27" i="2"/>
  <c r="G27" i="2"/>
  <c r="F27" i="2" s="1"/>
  <c r="A27" i="2"/>
  <c r="H26" i="2"/>
  <c r="A26" i="2"/>
  <c r="H25" i="2"/>
  <c r="G25" i="2"/>
  <c r="F25" i="2" s="1"/>
  <c r="A25" i="2"/>
  <c r="H24" i="2"/>
  <c r="G24" i="2"/>
  <c r="F24" i="2" s="1"/>
  <c r="A24" i="2"/>
  <c r="H23" i="2"/>
  <c r="G23" i="2"/>
  <c r="F23" i="2" s="1"/>
  <c r="A23" i="2"/>
  <c r="H22" i="2"/>
  <c r="A22" i="2"/>
  <c r="H21" i="2"/>
  <c r="G21" i="2"/>
  <c r="F21" i="2" s="1"/>
  <c r="A21" i="2"/>
  <c r="H20" i="2"/>
  <c r="G20" i="2"/>
  <c r="F20" i="2" s="1"/>
  <c r="A20" i="2"/>
  <c r="H19" i="2"/>
  <c r="G19" i="2"/>
  <c r="F19" i="2" s="1"/>
  <c r="A19" i="2"/>
  <c r="H18" i="2"/>
  <c r="A18" i="2"/>
  <c r="H17" i="2"/>
  <c r="G17" i="2"/>
  <c r="F17" i="2" s="1"/>
  <c r="A17" i="2"/>
  <c r="H16" i="2"/>
  <c r="G16" i="2"/>
  <c r="F16" i="2" s="1"/>
  <c r="A16" i="2"/>
  <c r="H15" i="2"/>
  <c r="G15" i="2"/>
  <c r="F15" i="2" s="1"/>
  <c r="A15" i="2"/>
  <c r="F200" i="2" l="1"/>
  <c r="F269" i="2"/>
  <c r="F12" i="2"/>
  <c r="F10" i="2" s="1"/>
  <c r="F235" i="2"/>
  <c r="F285" i="2"/>
</calcChain>
</file>

<file path=xl/sharedStrings.xml><?xml version="1.0" encoding="utf-8"?>
<sst xmlns="http://schemas.openxmlformats.org/spreadsheetml/2006/main" count="297" uniqueCount="127">
  <si>
    <t>VALORACIÓN DE LA ACTIVIDAD INVESTIGADORA</t>
  </si>
  <si>
    <t>Nombre:</t>
  </si>
  <si>
    <t>Departamento:</t>
  </si>
  <si>
    <t>Firmado:</t>
  </si>
  <si>
    <t>A. Baremo Ciencias Experimentales</t>
  </si>
  <si>
    <t xml:space="preserve">Se establecen categorías en función de los listados de “Journal Citation Reports” (ISI), ampliamente utilizados para estos fines. Se considerará su inclusión o no en dichos listados, así como la posición de cada revista en el apartado correspondiente a la materia de que se trate. Si una revista aparece en más de un apartado, se considerará la situación más favorable. </t>
  </si>
  <si>
    <t xml:space="preserve">En todo caso, debe tratarse de revistas de investigación, con “referees” y bibliografía. Las publicaciones por medios informáticos en la “www” serán consideradas con igual tratamiento. </t>
  </si>
  <si>
    <t>Cuartil en el JCR</t>
  </si>
  <si>
    <t>Núm. Autores</t>
  </si>
  <si>
    <t>Puntuación</t>
  </si>
  <si>
    <t>Primer cuartil</t>
  </si>
  <si>
    <t>Segundo cuartil</t>
  </si>
  <si>
    <t>Tercer cuartil</t>
  </si>
  <si>
    <t>Cuarto cuartil</t>
  </si>
  <si>
    <t>no en jcr</t>
  </si>
  <si>
    <t>Deberán contar con ISBN. Cuando su extensión sea reducida (hasta 50 páginas) su valoración se hará como capítulo de libro</t>
  </si>
  <si>
    <t>· No se considerarán las Tesis Doctorales publicadas en editoriales o colecciones, ni los libros de carácter docente y de divulgación. Las revisiones científicas de libros se asimilarán a libros completos como editor.</t>
  </si>
  <si>
    <t>· Se valorarán distintas ediciones (no reimpresiones) si cambia sustancialmente su contenido.</t>
  </si>
  <si>
    <t>· La edición de una revista se valorará como la edición de un libro. Si se publican varios números en el mismo año, sólo se contabilizará una edición por año.</t>
  </si>
  <si>
    <t>· Se considerarán como libros o capítulos de libro, en su caso, los siguientes tipos de publicaciones de investigación: Monografías / Ediciones críticas / Informes / Catálogos de exposiciones / Discos compactos / Vídeos / Publicaciones en la “www” / Traducciones de libros que contengan un estudio de la obra.</t>
  </si>
  <si>
    <t>· Los libros (o capítulos de libro, en su caso) publicados en lenguas nacionales o del ámbito iberoamericano no podrán ser baremados como internacionales.</t>
  </si>
  <si>
    <t>· Un libro de resúmenes de un congreso que corresponda a su libro de actas, llevando como título el nombre del congreso celebrado, se valorará por sus comunicaciones según el apartado correspondiente.</t>
  </si>
  <si>
    <t>Participación</t>
  </si>
  <si>
    <t>Ámbito</t>
  </si>
  <si>
    <t>Autor</t>
  </si>
  <si>
    <t>Nacional</t>
  </si>
  <si>
    <t>Editor</t>
  </si>
  <si>
    <t>Iberoamericano</t>
  </si>
  <si>
    <t>Coordinador</t>
  </si>
  <si>
    <t>Internacional</t>
  </si>
  <si>
    <r>
      <t xml:space="preserve">Deberán contar también con ISBN. Como máximo, por </t>
    </r>
    <r>
      <rPr>
        <b/>
        <i/>
        <sz val="8"/>
        <color indexed="8"/>
        <rFont val="Calibri"/>
        <family val="2"/>
      </rPr>
      <t>varios capítulos</t>
    </r>
    <r>
      <rPr>
        <i/>
        <sz val="8"/>
        <color indexed="8"/>
        <rFont val="Calibri"/>
        <family val="2"/>
      </rPr>
      <t xml:space="preserve"> del mismo libro sólo se podrá llegar a la puntuación </t>
    </r>
    <r>
      <rPr>
        <b/>
        <i/>
        <sz val="8"/>
        <color indexed="8"/>
        <rFont val="Calibri"/>
        <family val="2"/>
      </rPr>
      <t>del libro completo</t>
    </r>
    <r>
      <rPr>
        <i/>
        <sz val="8"/>
        <color indexed="8"/>
        <rFont val="Calibri"/>
        <family val="2"/>
      </rPr>
      <t>.</t>
    </r>
  </si>
  <si>
    <t>La publicación adicional en otro libro o revista con mayor amplitud, conservando el mismo título, se valorará además como capítulo de libro o artículo, en su caso.
La participación (con publicación) en una mesa redonda se valorará como ponencia. La moderación no se valora.
Las publicaciones breves de ponencias o las reseñas de libro de corta extensión (hasta dos páginas) se asimilan a comunicaciones publicadas.</t>
  </si>
  <si>
    <t>Tipo</t>
  </si>
  <si>
    <t>Nacional o Iberoamericano</t>
  </si>
  <si>
    <t>Conferencia Plenaria o por Invitación Publicada</t>
  </si>
  <si>
    <t>Comunicación publicada</t>
  </si>
  <si>
    <t>Proyectos financiados por Instituciones Públicas (UE, MINECO, FIS, CM, JCCM o similares.), así como por Fundaciones e Instituciones Privadas, sin ánimo de lucro, bajo convocatoria pública. 
En proyectos coordinados entre distintas instituciones se considerará la coordinación del proyecto y el subproyecto en el que figure el investigador. Se baremarán como proyectos las ayudas de infraestructura.</t>
  </si>
  <si>
    <t>Coordinador de Proyecto entre instituciones</t>
  </si>
  <si>
    <t>Entidad financiadora</t>
  </si>
  <si>
    <t>Importe</t>
  </si>
  <si>
    <t>Proyecto Coordinado Nacional</t>
  </si>
  <si>
    <t>UAH</t>
  </si>
  <si>
    <t>Investigador Principal</t>
  </si>
  <si>
    <t>Proyecto Coordinado Europeo</t>
  </si>
  <si>
    <t>externa a la UAH</t>
  </si>
  <si>
    <t>Colaborador (Investigador o Becario)</t>
  </si>
  <si>
    <t>proyecto no coordinado entre instituciones</t>
  </si>
  <si>
    <t>A.5. Contratos art.83</t>
  </si>
  <si>
    <t>Contratos art. 83 LOU y otros proyectos y convenios fianciados por instituciones públicas o privadas que no requiren convocatoria pública.</t>
  </si>
  <si>
    <t>A.6. Patentes</t>
  </si>
  <si>
    <t>En las patentes se valorará si están en explotación, demostrada mediante contrato de licencia. Respecto a patentes concedidas sin estar en explotación, sólo se valorarán si la concesión se ha llevado a cabo con examen previo (tipo B2). Para su valoración se utilizará la fecha de solicitud.</t>
  </si>
  <si>
    <t>Internacional o Asimiladas</t>
  </si>
  <si>
    <t>A.7. Dirección de Tesis Doctoral</t>
  </si>
  <si>
    <t>Sólo se considerarán las Tesis doctorales dirigidas que hayan sido leídas.</t>
  </si>
  <si>
    <t>Mención Internac.</t>
  </si>
  <si>
    <t>Codirectores</t>
  </si>
  <si>
    <t>Sí</t>
  </si>
  <si>
    <t>Sin codirector</t>
  </si>
  <si>
    <t>No</t>
  </si>
  <si>
    <t>Un codirector</t>
  </si>
  <si>
    <t>Dos codirectores</t>
  </si>
  <si>
    <t>A.8. Premios de Investigación</t>
  </si>
  <si>
    <t>Se valorarán por su cuantía económica.</t>
  </si>
  <si>
    <t>Cuantía del Premio</t>
  </si>
  <si>
    <t>A.9. Estancias en Centros Extranjeros</t>
  </si>
  <si>
    <t>Se valorarán por cada mes completo. Máximo por estancia será de 24 meses.</t>
  </si>
  <si>
    <t>Meses completos</t>
  </si>
  <si>
    <t>Se sumará un máximo de 12 puntos si ha sido Presidente del Comité Organizador o del Comité Científico de un Congreso Internacional y un máximo de 4 puntos si ha sido Presidente del Comité Organizador o del Comité Científico de un Congreso Nacional. En cualquier caso, no se podrán conceder más de 12 puntos en esta actividad.</t>
  </si>
  <si>
    <t>Ámbito del Congreso</t>
  </si>
  <si>
    <t>Presidente en Congreso Nacional</t>
  </si>
  <si>
    <t>Presidente en Congreso Internacional</t>
  </si>
  <si>
    <t>A.2. Libros Completos de Investigación</t>
  </si>
  <si>
    <t>A.3. Capítulos de Libros de Investigación</t>
  </si>
  <si>
    <t>A.4. Publicaciones de Ponencias y Comunicaciones a Congresos</t>
  </si>
  <si>
    <t>A.5. Proyectos de Investigación</t>
  </si>
  <si>
    <t>A.10. Presidente de Comité Organizador o de Comité Científico de Congresos</t>
  </si>
  <si>
    <t>B. Baremo Ciencias Humanas y Sociales</t>
  </si>
  <si>
    <t>B.1. Artículos, Capítulos de Libro y Comunicaciones a Congresos Publicadas</t>
  </si>
  <si>
    <t xml:space="preserve">Se valorará la Publicación de ámbito nacional, iberoamericano o internacional en revistas científicas indexadas en el Sciencie Citation Index, Social Science Citation Index y Arts and Humanites Citation Index o asimiladas según la CENAI, la Publicación de ámbito nacional, iberoamericano, internacional o ámbito social no indexada en las bases de datos consideradas en el apartado anterior y las Publicaciones de la Universidad. </t>
  </si>
  <si>
    <t>Publicación</t>
  </si>
  <si>
    <t>nº Páginas</t>
  </si>
  <si>
    <t>nº Autores</t>
  </si>
  <si>
    <t>autores</t>
  </si>
  <si>
    <t>publicación de la UAH</t>
  </si>
  <si>
    <t>publicación no Indexada</t>
  </si>
  <si>
    <t>publicación Indexada</t>
  </si>
  <si>
    <t>ambito uah</t>
  </si>
  <si>
    <t>ambito nacional</t>
  </si>
  <si>
    <t>amb. Internac</t>
  </si>
  <si>
    <t>B.1. Conciertos Musicales, Exposiciones o Excavaciones</t>
  </si>
  <si>
    <t>Participación como autor o interprete en conciertos musicales, exposiciones o excavaciones.</t>
  </si>
  <si>
    <t>Nacional o Iberoamericano y Social</t>
  </si>
  <si>
    <t>B.1. Entradas en Diccionarios o Enciclopedias</t>
  </si>
  <si>
    <t>La redacción de entradas firmadas en diccionarios o enciclopedias se valorará con 1 punto. Como máximo, por varias entradas en diccionarios o enciclopedias del mismo libro sólo se podrá llegar a la puntuación de un libro completo.</t>
  </si>
  <si>
    <t>Nº de entradas</t>
  </si>
  <si>
    <t>B.2. Libros Completos</t>
  </si>
  <si>
    <t xml:space="preserve">Deberán contar con ISBN. No se considerarán los libros de carácter docente o de divulgación. </t>
  </si>
  <si>
    <t>Autor/Editor</t>
  </si>
  <si>
    <t>de la UAH</t>
  </si>
  <si>
    <t>autor uah</t>
  </si>
  <si>
    <t>autor nacional</t>
  </si>
  <si>
    <t>autor internacional</t>
  </si>
  <si>
    <t>editor uah</t>
  </si>
  <si>
    <t>editor nacional</t>
  </si>
  <si>
    <t>editor internacional</t>
  </si>
  <si>
    <t>B.3. Proyectos de Investigación</t>
  </si>
  <si>
    <t>proyecto Coordinado Nacional</t>
  </si>
  <si>
    <t>proyecto Coordinado Europeo</t>
  </si>
  <si>
    <t>B.3. Contratos art. 83</t>
  </si>
  <si>
    <t>B.4. Patentes</t>
  </si>
  <si>
    <t>B.5. Dirección de Tesis Doctoral</t>
  </si>
  <si>
    <t>B.6. Premios de Investigación</t>
  </si>
  <si>
    <t>B.7. Estancias en Centros Extranjeros</t>
  </si>
  <si>
    <t>B.8. Presidente de Comité Organizador o de Comité Científico de Congresos</t>
  </si>
  <si>
    <t>C. Baremo Ciencias Humanas y Sociales</t>
  </si>
  <si>
    <t>C.1. Artículos de Investigación en Revistas</t>
  </si>
  <si>
    <t>C.2. Libros Completos de Investigación</t>
  </si>
  <si>
    <t>C.3. Capítulos de Libros de Investigacion</t>
  </si>
  <si>
    <t>C.4. Publicaciones de Ponencias y Comunicaciones a Congresos</t>
  </si>
  <si>
    <t>C.5. Proyectos de Investigación</t>
  </si>
  <si>
    <t>C.5. Contratos art.83</t>
  </si>
  <si>
    <t>C.6. Patentes</t>
  </si>
  <si>
    <t>C.7. Dirección de Tesis Doctoral</t>
  </si>
  <si>
    <t>C.8. Premios de Investigación</t>
  </si>
  <si>
    <t>C.9. Estancias en Centros Extranjeros</t>
  </si>
  <si>
    <t>C.10. Presidente de Comité Organizador o de Comité Científico de Congresos</t>
  </si>
  <si>
    <t>A.1. Artículos de Investigación en revistas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</si>
</sst>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0.0"/>
  </numFmts>
  <fonts count="23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9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name val="Calibri"/>
      <family val="2"/>
    </font>
    <font>
      <sz val="11"/>
      <color indexed="23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b/>
      <sz val="11"/>
      <name val="Calibri"/>
      <family val="2"/>
    </font>
    <font>
      <sz val="12"/>
      <color indexed="23"/>
      <name val="Calibri"/>
      <family val="2"/>
    </font>
    <font>
      <sz val="12"/>
      <color indexed="9"/>
      <name val="Calibri"/>
      <family val="2"/>
    </font>
    <font>
      <sz val="12"/>
      <color indexed="10"/>
      <name val="Calibri"/>
      <family val="2"/>
    </font>
    <font>
      <i/>
      <sz val="8"/>
      <color indexed="8"/>
      <name val="Calibri"/>
      <family val="2"/>
    </font>
    <font>
      <sz val="11"/>
      <name val="Calibri"/>
      <family val="2"/>
    </font>
    <font>
      <i/>
      <sz val="8"/>
      <color indexed="9"/>
      <name val="Calibri"/>
      <family val="2"/>
    </font>
    <font>
      <b/>
      <sz val="11"/>
      <color indexed="23"/>
      <name val="Calibri"/>
      <family val="2"/>
    </font>
    <font>
      <b/>
      <i/>
      <sz val="8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11"/>
      <color indexed="55"/>
      <name val="Calibri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center" indent="2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2" fontId="5" fillId="2" borderId="4" xfId="0" applyNumberFormat="1" applyFont="1" applyFill="1" applyBorder="1" applyAlignment="1">
      <alignment horizontal="right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2" fontId="10" fillId="2" borderId="5" xfId="0" applyNumberFormat="1" applyFont="1" applyFill="1" applyBorder="1" applyAlignment="1">
      <alignment horizontal="right"/>
    </xf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2" fontId="10" fillId="2" borderId="0" xfId="0" applyNumberFormat="1" applyFont="1" applyFill="1" applyBorder="1" applyAlignment="1">
      <alignment horizontal="right"/>
    </xf>
    <xf numFmtId="0" fontId="15" fillId="2" borderId="0" xfId="0" applyFont="1" applyFill="1"/>
    <xf numFmtId="0" fontId="3" fillId="2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0" fontId="0" fillId="4" borderId="6" xfId="0" applyFill="1" applyBorder="1" applyAlignment="1" applyProtection="1">
      <alignment horizontal="center"/>
      <protection locked="0"/>
    </xf>
    <xf numFmtId="0" fontId="7" fillId="2" borderId="6" xfId="0" applyFont="1" applyFill="1" applyBorder="1"/>
    <xf numFmtId="0" fontId="6" fillId="2" borderId="0" xfId="0" applyFont="1" applyFill="1" applyAlignment="1">
      <alignment horizontal="left"/>
    </xf>
    <xf numFmtId="0" fontId="0" fillId="4" borderId="6" xfId="0" applyFill="1" applyBorder="1" applyProtection="1">
      <protection locked="0"/>
    </xf>
    <xf numFmtId="0" fontId="17" fillId="2" borderId="0" xfId="0" applyFont="1" applyFill="1" applyBorder="1"/>
    <xf numFmtId="0" fontId="14" fillId="2" borderId="0" xfId="0" applyFont="1" applyFill="1"/>
    <xf numFmtId="2" fontId="19" fillId="2" borderId="5" xfId="0" applyNumberFormat="1" applyFont="1" applyFill="1" applyBorder="1" applyAlignment="1">
      <alignment horizontal="right"/>
    </xf>
    <xf numFmtId="2" fontId="19" fillId="2" borderId="0" xfId="0" applyNumberFormat="1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0" fontId="21" fillId="2" borderId="0" xfId="0" applyFont="1" applyFill="1"/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0" fillId="4" borderId="6" xfId="0" applyFill="1" applyBorder="1" applyAlignment="1" applyProtection="1">
      <alignment horizontal="left"/>
      <protection locked="0"/>
    </xf>
    <xf numFmtId="164" fontId="0" fillId="4" borderId="6" xfId="0" applyNumberFormat="1" applyFill="1" applyBorder="1" applyAlignment="1" applyProtection="1">
      <protection locked="0"/>
    </xf>
    <xf numFmtId="3" fontId="21" fillId="2" borderId="0" xfId="0" applyNumberFormat="1" applyFont="1" applyFill="1"/>
    <xf numFmtId="164" fontId="0" fillId="4" borderId="6" xfId="0" applyNumberFormat="1" applyFill="1" applyBorder="1" applyProtection="1">
      <protection locked="0"/>
    </xf>
    <xf numFmtId="0" fontId="7" fillId="2" borderId="6" xfId="0" applyFont="1" applyFill="1" applyBorder="1" applyAlignment="1">
      <alignment horizontal="right"/>
    </xf>
    <xf numFmtId="0" fontId="21" fillId="2" borderId="0" xfId="0" applyNumberFormat="1" applyFont="1" applyFill="1"/>
    <xf numFmtId="164" fontId="0" fillId="4" borderId="6" xfId="0" applyNumberFormat="1" applyFill="1" applyBorder="1" applyAlignment="1" applyProtection="1">
      <alignment horizontal="center"/>
      <protection locked="0"/>
    </xf>
    <xf numFmtId="0" fontId="0" fillId="4" borderId="6" xfId="0" applyNumberFormat="1" applyFill="1" applyBorder="1" applyProtection="1">
      <protection locked="0"/>
    </xf>
    <xf numFmtId="1" fontId="7" fillId="2" borderId="6" xfId="0" applyNumberFormat="1" applyFont="1" applyFill="1" applyBorder="1"/>
    <xf numFmtId="1" fontId="0" fillId="2" borderId="0" xfId="0" applyNumberFormat="1" applyFill="1" applyBorder="1"/>
    <xf numFmtId="165" fontId="21" fillId="2" borderId="0" xfId="0" applyNumberFormat="1" applyFont="1" applyFill="1"/>
    <xf numFmtId="0" fontId="0" fillId="4" borderId="6" xfId="0" applyNumberForma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left"/>
    </xf>
    <xf numFmtId="1" fontId="0" fillId="4" borderId="6" xfId="0" applyNumberFormat="1" applyFill="1" applyBorder="1" applyProtection="1">
      <protection locked="0"/>
    </xf>
    <xf numFmtId="0" fontId="6" fillId="2" borderId="0" xfId="0" applyFont="1" applyFill="1" applyAlignment="1">
      <alignment horizontal="center"/>
    </xf>
    <xf numFmtId="0" fontId="22" fillId="0" borderId="0" xfId="0" applyFont="1"/>
    <xf numFmtId="0" fontId="1" fillId="2" borderId="0" xfId="0" applyFont="1" applyFill="1" applyAlignment="1">
      <alignment horizontal="left"/>
    </xf>
    <xf numFmtId="0" fontId="0" fillId="4" borderId="7" xfId="0" applyNumberFormat="1" applyFill="1" applyBorder="1" applyAlignment="1" applyProtection="1">
      <alignment horizontal="left"/>
      <protection locked="0"/>
    </xf>
    <xf numFmtId="0" fontId="0" fillId="4" borderId="9" xfId="0" applyNumberFormat="1" applyFill="1" applyBorder="1" applyAlignment="1" applyProtection="1">
      <alignment horizontal="left"/>
      <protection locked="0"/>
    </xf>
    <xf numFmtId="164" fontId="0" fillId="4" borderId="7" xfId="0" applyNumberFormat="1" applyFill="1" applyBorder="1" applyAlignment="1" applyProtection="1">
      <protection locked="0"/>
    </xf>
    <xf numFmtId="164" fontId="0" fillId="4" borderId="9" xfId="0" applyNumberFormat="1" applyFill="1" applyBorder="1" applyAlignment="1" applyProtection="1">
      <protection locked="0"/>
    </xf>
    <xf numFmtId="0" fontId="14" fillId="2" borderId="0" xfId="0" applyFont="1" applyFill="1" applyAlignment="1">
      <alignment horizontal="justify" vertical="top" wrapText="1"/>
    </xf>
    <xf numFmtId="0" fontId="14" fillId="2" borderId="0" xfId="0" applyFont="1" applyFill="1" applyAlignment="1">
      <alignment horizontal="justify" vertical="center" wrapText="1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64" fontId="0" fillId="4" borderId="7" xfId="0" applyNumberFormat="1" applyFill="1" applyBorder="1" applyAlignment="1" applyProtection="1">
      <alignment horizontal="left"/>
      <protection locked="0"/>
    </xf>
    <xf numFmtId="164" fontId="0" fillId="4" borderId="9" xfId="0" applyNumberFormat="1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protection locked="0"/>
    </xf>
    <xf numFmtId="0" fontId="0" fillId="4" borderId="9" xfId="0" applyFill="1" applyBorder="1" applyAlignment="1" applyProtection="1">
      <protection locked="0"/>
    </xf>
    <xf numFmtId="0" fontId="14" fillId="2" borderId="0" xfId="0" applyFont="1" applyFill="1" applyAlignment="1">
      <alignment horizontal="justify" vertical="center"/>
    </xf>
    <xf numFmtId="0" fontId="0" fillId="4" borderId="8" xfId="0" applyFill="1" applyBorder="1" applyAlignment="1" applyProtection="1"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16" fillId="2" borderId="0" xfId="0" applyFont="1" applyFill="1" applyAlignment="1">
      <alignment horizontal="justify" vertical="top" wrapText="1"/>
    </xf>
    <xf numFmtId="0" fontId="1" fillId="2" borderId="0" xfId="0" applyFont="1" applyFill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45">
    <dxf>
      <font>
        <b val="0"/>
        <i val="0"/>
      </font>
    </dxf>
    <dxf>
      <font>
        <b val="0"/>
        <i val="0"/>
        <color theme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</dxf>
    <dxf>
      <font>
        <color auto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</dxf>
    <dxf>
      <font>
        <color auto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</font>
    </dxf>
    <dxf>
      <font>
        <b val="0"/>
        <i val="0"/>
        <color theme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</dxf>
    <dxf>
      <font>
        <color auto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</dxf>
    <dxf>
      <font>
        <color auto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0</xdr:rowOff>
    </xdr:from>
    <xdr:to>
      <xdr:col>2</xdr:col>
      <xdr:colOff>352425</xdr:colOff>
      <xdr:row>2</xdr:row>
      <xdr:rowOff>114300</xdr:rowOff>
    </xdr:to>
    <xdr:grpSp>
      <xdr:nvGrpSpPr>
        <xdr:cNvPr id="2" name="Group 3"/>
        <xdr:cNvGrpSpPr>
          <a:grpSpLocks noChangeAspect="1"/>
        </xdr:cNvGrpSpPr>
      </xdr:nvGrpSpPr>
      <xdr:grpSpPr bwMode="auto">
        <a:xfrm>
          <a:off x="76200" y="0"/>
          <a:ext cx="1838325" cy="1038225"/>
          <a:chOff x="799" y="556"/>
          <a:chExt cx="2900" cy="1638"/>
        </a:xfrm>
      </xdr:grpSpPr>
      <xdr:pic>
        <xdr:nvPicPr>
          <xdr:cNvPr id="3" name="Picture 4" descr="logo foli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9" y="556"/>
            <a:ext cx="2900" cy="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5"/>
          <xdr:cNvSpPr txBox="1">
            <a:spLocks noChangeArrowheads="1"/>
          </xdr:cNvSpPr>
        </xdr:nvSpPr>
        <xdr:spPr bwMode="auto">
          <a:xfrm>
            <a:off x="799" y="1428"/>
            <a:ext cx="2900" cy="7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VICERRECTORADO DE INVESTIGACIÓN </a:t>
            </a:r>
          </a:p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Y TRANSFERENCIA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Servicio de Gestión de la Investigación</a:t>
            </a:r>
            <a:endPara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4</xdr:col>
      <xdr:colOff>0</xdr:colOff>
      <xdr:row>0</xdr:row>
      <xdr:rowOff>152400</xdr:rowOff>
    </xdr:from>
    <xdr:to>
      <xdr:col>5</xdr:col>
      <xdr:colOff>733425</xdr:colOff>
      <xdr:row>1</xdr:row>
      <xdr:rowOff>295275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4543425" y="152400"/>
          <a:ext cx="1638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Sección de Becas y Otras Ayudas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Colegio de León – C/ Libreros, nº 21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28801 Alcalá de Henares (Madrid)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Teléfono: 91 885 68 09 – Fax:  91 885 43 70</a:t>
          </a:r>
        </a:p>
        <a:p>
          <a:pPr algn="l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0</xdr:rowOff>
    </xdr:from>
    <xdr:to>
      <xdr:col>2</xdr:col>
      <xdr:colOff>352425</xdr:colOff>
      <xdr:row>2</xdr:row>
      <xdr:rowOff>114300</xdr:rowOff>
    </xdr:to>
    <xdr:grpSp>
      <xdr:nvGrpSpPr>
        <xdr:cNvPr id="2" name="Group 3"/>
        <xdr:cNvGrpSpPr>
          <a:grpSpLocks noChangeAspect="1"/>
        </xdr:cNvGrpSpPr>
      </xdr:nvGrpSpPr>
      <xdr:grpSpPr bwMode="auto">
        <a:xfrm>
          <a:off x="76200" y="0"/>
          <a:ext cx="1838325" cy="1038225"/>
          <a:chOff x="799" y="556"/>
          <a:chExt cx="2900" cy="1638"/>
        </a:xfrm>
      </xdr:grpSpPr>
      <xdr:pic>
        <xdr:nvPicPr>
          <xdr:cNvPr id="3" name="Picture 4" descr="logo foli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9" y="556"/>
            <a:ext cx="2900" cy="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5"/>
          <xdr:cNvSpPr txBox="1">
            <a:spLocks noChangeArrowheads="1"/>
          </xdr:cNvSpPr>
        </xdr:nvSpPr>
        <xdr:spPr bwMode="auto">
          <a:xfrm>
            <a:off x="799" y="1428"/>
            <a:ext cx="2900" cy="7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VICERRECTORADO DE INVESTIGACIÓN </a:t>
            </a:r>
          </a:p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Y TRANSFERENCIA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Servicio de Gestión de la Investigación</a:t>
            </a:r>
            <a:endPara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4</xdr:col>
      <xdr:colOff>0</xdr:colOff>
      <xdr:row>0</xdr:row>
      <xdr:rowOff>152400</xdr:rowOff>
    </xdr:from>
    <xdr:to>
      <xdr:col>5</xdr:col>
      <xdr:colOff>733425</xdr:colOff>
      <xdr:row>1</xdr:row>
      <xdr:rowOff>295275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4543425" y="152400"/>
          <a:ext cx="17716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Sección de Becas y Otras Ayudas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Colegio de León – C/ Libreros, nº 21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28801 Alcalá de Henares (Madrid)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Teléfono: 91 885 68 09 – Fax:  91 885 43 70</a:t>
          </a:r>
        </a:p>
        <a:p>
          <a:pPr algn="l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0</xdr:rowOff>
    </xdr:from>
    <xdr:to>
      <xdr:col>2</xdr:col>
      <xdr:colOff>352425</xdr:colOff>
      <xdr:row>2</xdr:row>
      <xdr:rowOff>114300</xdr:rowOff>
    </xdr:to>
    <xdr:grpSp>
      <xdr:nvGrpSpPr>
        <xdr:cNvPr id="2" name="Group 3"/>
        <xdr:cNvGrpSpPr>
          <a:grpSpLocks noChangeAspect="1"/>
        </xdr:cNvGrpSpPr>
      </xdr:nvGrpSpPr>
      <xdr:grpSpPr bwMode="auto">
        <a:xfrm>
          <a:off x="76200" y="0"/>
          <a:ext cx="1838325" cy="1038225"/>
          <a:chOff x="799" y="556"/>
          <a:chExt cx="2900" cy="1638"/>
        </a:xfrm>
      </xdr:grpSpPr>
      <xdr:pic>
        <xdr:nvPicPr>
          <xdr:cNvPr id="3" name="Picture 4" descr="logo foli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9" y="556"/>
            <a:ext cx="2900" cy="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5"/>
          <xdr:cNvSpPr txBox="1">
            <a:spLocks noChangeArrowheads="1"/>
          </xdr:cNvSpPr>
        </xdr:nvSpPr>
        <xdr:spPr bwMode="auto">
          <a:xfrm>
            <a:off x="799" y="1428"/>
            <a:ext cx="2900" cy="7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VICERRECTORADO DE INVESTIGACIÓN </a:t>
            </a:r>
          </a:p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Y TRANSFERENCIA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Servicio de Gestión de la Investigación</a:t>
            </a:r>
            <a:endPara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4</xdr:col>
      <xdr:colOff>0</xdr:colOff>
      <xdr:row>0</xdr:row>
      <xdr:rowOff>152400</xdr:rowOff>
    </xdr:from>
    <xdr:to>
      <xdr:col>5</xdr:col>
      <xdr:colOff>733425</xdr:colOff>
      <xdr:row>1</xdr:row>
      <xdr:rowOff>295275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4543425" y="152400"/>
          <a:ext cx="17716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Sección de Becas y Otras Ayudas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Colegio de León – C/ Libreros, nº 21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28801 Alcalá de Henares (Madrid)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Teléfono: 91 885 68 09 – Fax:  91 885 43 70</a:t>
          </a:r>
        </a:p>
        <a:p>
          <a:pPr algn="l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6"/>
  <sheetViews>
    <sheetView tabSelected="1" zoomScaleNormal="100" workbookViewId="0">
      <selection activeCell="C17" sqref="C17"/>
    </sheetView>
  </sheetViews>
  <sheetFormatPr baseColWidth="10" defaultRowHeight="15" x14ac:dyDescent="0.25"/>
  <cols>
    <col min="1" max="1" width="3.28515625" style="1" customWidth="1"/>
    <col min="2" max="2" width="20.140625" style="2" customWidth="1"/>
    <col min="3" max="3" width="28" style="1" customWidth="1"/>
    <col min="4" max="4" width="16.7109375" style="1" customWidth="1"/>
    <col min="5" max="5" width="15.5703125" style="1" customWidth="1"/>
    <col min="6" max="6" width="9" style="1" customWidth="1"/>
    <col min="7" max="15" width="8.140625" style="1" hidden="1" customWidth="1"/>
    <col min="16" max="17" width="8.28515625" style="1" hidden="1" customWidth="1"/>
    <col min="18" max="19" width="8.28515625" style="1" customWidth="1"/>
    <col min="20" max="20" width="12.42578125" style="1" customWidth="1"/>
    <col min="21" max="16384" width="11.42578125" style="1"/>
  </cols>
  <sheetData>
    <row r="1" spans="1:19" ht="33" customHeight="1" x14ac:dyDescent="0.25"/>
    <row r="2" spans="1:19" ht="39.75" customHeight="1" x14ac:dyDescent="0.25"/>
    <row r="3" spans="1:19" ht="15.75" customHeight="1" x14ac:dyDescent="0.25"/>
    <row r="4" spans="1:19" ht="15.75" customHeight="1" x14ac:dyDescent="0.25">
      <c r="B4" s="70" t="s">
        <v>0</v>
      </c>
      <c r="C4" s="70"/>
      <c r="D4" s="70"/>
      <c r="E4" s="70"/>
      <c r="F4" s="70"/>
    </row>
    <row r="5" spans="1:19" ht="15.75" customHeight="1" x14ac:dyDescent="0.25">
      <c r="B5" s="51"/>
      <c r="C5" s="51"/>
      <c r="D5" s="51"/>
      <c r="E5" s="51"/>
      <c r="F5" s="51"/>
    </row>
    <row r="6" spans="1:19" ht="15.75" x14ac:dyDescent="0.25">
      <c r="B6" s="3" t="s">
        <v>1</v>
      </c>
      <c r="C6" s="71"/>
      <c r="D6" s="72"/>
      <c r="E6" s="73"/>
      <c r="F6" s="51"/>
    </row>
    <row r="7" spans="1:19" ht="15.75" x14ac:dyDescent="0.25">
      <c r="B7" s="3" t="s">
        <v>2</v>
      </c>
      <c r="C7" s="71"/>
      <c r="D7" s="72"/>
      <c r="E7" s="73"/>
      <c r="F7" s="51"/>
    </row>
    <row r="8" spans="1:19" ht="27" customHeight="1" x14ac:dyDescent="0.25">
      <c r="B8" s="3" t="s">
        <v>3</v>
      </c>
      <c r="C8" s="71"/>
      <c r="D8" s="72"/>
      <c r="E8" s="73"/>
      <c r="F8" s="51"/>
    </row>
    <row r="9" spans="1:19" ht="18.75" x14ac:dyDescent="0.25">
      <c r="A9" s="4"/>
      <c r="B9" s="5"/>
      <c r="C9" s="6"/>
      <c r="D9" s="6"/>
      <c r="E9" s="6"/>
      <c r="F9" s="6"/>
    </row>
    <row r="10" spans="1:19" ht="18.75" customHeight="1" x14ac:dyDescent="0.3">
      <c r="A10" s="7" t="s">
        <v>4</v>
      </c>
      <c r="B10" s="8"/>
      <c r="C10" s="9"/>
      <c r="F10" s="10">
        <f>F12+F98+F134+F165+F191+F226+F249+F260+F276+F287+F307</f>
        <v>0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2"/>
      <c r="R10" s="12"/>
      <c r="S10" s="13"/>
    </row>
    <row r="11" spans="1:19" x14ac:dyDescent="0.25">
      <c r="F11" s="14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2"/>
      <c r="R11" s="12"/>
      <c r="S11" s="13"/>
    </row>
    <row r="12" spans="1:19" s="9" customFormat="1" ht="15.75" x14ac:dyDescent="0.25">
      <c r="A12" s="9" t="s">
        <v>126</v>
      </c>
      <c r="B12" s="8"/>
      <c r="F12" s="15">
        <f>SUM(D17:D95)</f>
        <v>0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7"/>
      <c r="R12" s="17"/>
      <c r="S12" s="18"/>
    </row>
    <row r="13" spans="1:19" s="9" customFormat="1" ht="49.5" customHeight="1" x14ac:dyDescent="0.25">
      <c r="B13" s="56" t="s">
        <v>5</v>
      </c>
      <c r="C13" s="56"/>
      <c r="D13" s="56"/>
      <c r="E13" s="56"/>
      <c r="F13" s="19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/>
      <c r="R13" s="17"/>
      <c r="S13" s="18"/>
    </row>
    <row r="14" spans="1:19" s="9" customFormat="1" ht="23.25" customHeight="1" x14ac:dyDescent="0.25">
      <c r="B14" s="56" t="s">
        <v>6</v>
      </c>
      <c r="C14" s="56"/>
      <c r="D14" s="56"/>
      <c r="E14" s="56"/>
      <c r="F14" s="19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/>
      <c r="R14" s="17"/>
      <c r="S14" s="18"/>
    </row>
    <row r="15" spans="1:19" x14ac:dyDescent="0.25">
      <c r="F15" s="2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2"/>
      <c r="S15" s="13"/>
    </row>
    <row r="16" spans="1:19" ht="15.75" x14ac:dyDescent="0.25">
      <c r="B16" s="21" t="s">
        <v>7</v>
      </c>
      <c r="C16" s="21" t="s">
        <v>8</v>
      </c>
      <c r="D16" s="21" t="s">
        <v>9</v>
      </c>
      <c r="F16" s="20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2"/>
      <c r="R16" s="12"/>
      <c r="S16" s="13"/>
    </row>
    <row r="17" spans="1:19" x14ac:dyDescent="0.25">
      <c r="A17" s="22">
        <f>IF(B17&gt;0,1,)</f>
        <v>0</v>
      </c>
      <c r="B17" s="23"/>
      <c r="C17" s="23"/>
      <c r="D17" s="24">
        <f>K17*L17</f>
        <v>0</v>
      </c>
      <c r="F17" s="20"/>
      <c r="G17" s="11"/>
      <c r="H17" s="11"/>
      <c r="I17" s="11"/>
      <c r="J17" s="11"/>
      <c r="K17" s="11">
        <f>IF(B17=$M$17,18,IF(B17=$M$18,15,IF(B17=$M$19,12,IF(B17=$M$20,8,IF(B17=$M$21,2,0)))))</f>
        <v>0</v>
      </c>
      <c r="L17" s="11">
        <f>IF(C17=0,0,IF(C17&lt;=3,1,IF(C17&lt;=5,0.9,IF(C17&lt;=25,0.8,IF(C17&gt;25,0.4,0)))))</f>
        <v>0</v>
      </c>
      <c r="M17" s="25" t="s">
        <v>10</v>
      </c>
      <c r="N17" s="11"/>
      <c r="O17" s="11"/>
      <c r="P17" s="11"/>
      <c r="Q17" s="12"/>
      <c r="R17" s="12"/>
      <c r="S17" s="13"/>
    </row>
    <row r="18" spans="1:19" x14ac:dyDescent="0.25">
      <c r="A18" s="22">
        <f>IF(B18&gt;0,A17+1,)</f>
        <v>0</v>
      </c>
      <c r="B18" s="23"/>
      <c r="C18" s="23"/>
      <c r="D18" s="24">
        <f>K18*L18</f>
        <v>0</v>
      </c>
      <c r="F18" s="20"/>
      <c r="G18" s="11"/>
      <c r="H18" s="11"/>
      <c r="I18" s="11"/>
      <c r="J18" s="11"/>
      <c r="K18" s="11">
        <f t="shared" ref="K18:K81" si="0">IF(B18=$M$17,18,IF(B18=$M$18,15,IF(B18=$M$19,12,IF(B18=$M$20,8,IF(B18=$M$21,2,0)))))</f>
        <v>0</v>
      </c>
      <c r="L18" s="11">
        <f t="shared" ref="L18:L81" si="1">IF(C18&lt;=3,1,IF(C18&lt;=5,0.9,IF(C18&lt;=25,0.8,IF(C18&gt;25,0.4,0))))</f>
        <v>1</v>
      </c>
      <c r="M18" s="25" t="s">
        <v>11</v>
      </c>
      <c r="N18" s="11"/>
      <c r="O18" s="11"/>
      <c r="P18" s="11"/>
      <c r="Q18" s="12"/>
      <c r="R18" s="12"/>
      <c r="S18" s="13"/>
    </row>
    <row r="19" spans="1:19" x14ac:dyDescent="0.25">
      <c r="A19" s="22">
        <f t="shared" ref="A19:A82" si="2">IF(B19&gt;0,A18+1,)</f>
        <v>0</v>
      </c>
      <c r="B19" s="23"/>
      <c r="C19" s="23"/>
      <c r="D19" s="24">
        <f t="shared" ref="D19:D82" si="3">K19*L19</f>
        <v>0</v>
      </c>
      <c r="F19" s="20"/>
      <c r="G19" s="11"/>
      <c r="H19" s="11"/>
      <c r="I19" s="11"/>
      <c r="J19" s="11"/>
      <c r="K19" s="11">
        <f t="shared" si="0"/>
        <v>0</v>
      </c>
      <c r="L19" s="11">
        <f t="shared" si="1"/>
        <v>1</v>
      </c>
      <c r="M19" s="25" t="s">
        <v>12</v>
      </c>
      <c r="N19" s="11"/>
      <c r="O19" s="11"/>
      <c r="P19" s="11"/>
      <c r="Q19" s="12"/>
      <c r="R19" s="12"/>
      <c r="S19" s="13"/>
    </row>
    <row r="20" spans="1:19" x14ac:dyDescent="0.25">
      <c r="A20" s="22">
        <f t="shared" si="2"/>
        <v>0</v>
      </c>
      <c r="B20" s="23"/>
      <c r="C20" s="23"/>
      <c r="D20" s="24">
        <f t="shared" si="3"/>
        <v>0</v>
      </c>
      <c r="F20" s="20"/>
      <c r="G20" s="11"/>
      <c r="H20" s="11"/>
      <c r="I20" s="11"/>
      <c r="J20" s="11"/>
      <c r="K20" s="11">
        <f t="shared" si="0"/>
        <v>0</v>
      </c>
      <c r="L20" s="11">
        <f t="shared" si="1"/>
        <v>1</v>
      </c>
      <c r="M20" s="25" t="s">
        <v>13</v>
      </c>
      <c r="N20" s="11"/>
      <c r="O20" s="11"/>
      <c r="P20" s="11"/>
      <c r="Q20" s="12"/>
      <c r="R20" s="12"/>
      <c r="S20" s="13"/>
    </row>
    <row r="21" spans="1:19" x14ac:dyDescent="0.25">
      <c r="A21" s="22">
        <f t="shared" si="2"/>
        <v>0</v>
      </c>
      <c r="B21" s="23"/>
      <c r="C21" s="23"/>
      <c r="D21" s="24">
        <f t="shared" si="3"/>
        <v>0</v>
      </c>
      <c r="F21" s="20"/>
      <c r="G21" s="11"/>
      <c r="H21" s="11"/>
      <c r="I21" s="11"/>
      <c r="J21" s="11"/>
      <c r="K21" s="11">
        <f t="shared" si="0"/>
        <v>0</v>
      </c>
      <c r="L21" s="11">
        <f t="shared" si="1"/>
        <v>1</v>
      </c>
      <c r="M21" s="25" t="s">
        <v>14</v>
      </c>
      <c r="N21" s="11"/>
      <c r="O21" s="11"/>
      <c r="P21" s="11"/>
      <c r="Q21" s="12"/>
      <c r="R21" s="12"/>
      <c r="S21" s="13"/>
    </row>
    <row r="22" spans="1:19" x14ac:dyDescent="0.25">
      <c r="A22" s="22">
        <f t="shared" si="2"/>
        <v>0</v>
      </c>
      <c r="B22" s="23"/>
      <c r="C22" s="23"/>
      <c r="D22" s="24">
        <f t="shared" si="3"/>
        <v>0</v>
      </c>
      <c r="F22" s="20"/>
      <c r="G22" s="11"/>
      <c r="H22" s="11"/>
      <c r="I22" s="11"/>
      <c r="J22" s="11"/>
      <c r="K22" s="11">
        <f t="shared" si="0"/>
        <v>0</v>
      </c>
      <c r="L22" s="11">
        <f t="shared" si="1"/>
        <v>1</v>
      </c>
      <c r="M22" s="11"/>
      <c r="N22" s="11"/>
      <c r="O22" s="11"/>
      <c r="P22" s="11"/>
      <c r="Q22" s="12"/>
      <c r="R22" s="12"/>
      <c r="S22" s="13"/>
    </row>
    <row r="23" spans="1:19" x14ac:dyDescent="0.25">
      <c r="A23" s="22">
        <f t="shared" si="2"/>
        <v>0</v>
      </c>
      <c r="B23" s="23"/>
      <c r="C23" s="23"/>
      <c r="D23" s="24">
        <f t="shared" si="3"/>
        <v>0</v>
      </c>
      <c r="F23" s="20"/>
      <c r="G23" s="11"/>
      <c r="H23" s="11"/>
      <c r="I23" s="11"/>
      <c r="J23" s="11"/>
      <c r="K23" s="11">
        <f t="shared" si="0"/>
        <v>0</v>
      </c>
      <c r="L23" s="11">
        <f t="shared" si="1"/>
        <v>1</v>
      </c>
      <c r="M23" s="11"/>
      <c r="N23" s="11"/>
      <c r="O23" s="11"/>
      <c r="P23" s="11"/>
      <c r="Q23" s="12"/>
      <c r="R23" s="12"/>
      <c r="S23" s="13"/>
    </row>
    <row r="24" spans="1:19" x14ac:dyDescent="0.25">
      <c r="A24" s="22">
        <f t="shared" si="2"/>
        <v>0</v>
      </c>
      <c r="B24" s="23"/>
      <c r="C24" s="23"/>
      <c r="D24" s="24">
        <f t="shared" si="3"/>
        <v>0</v>
      </c>
      <c r="F24" s="20"/>
      <c r="G24" s="11"/>
      <c r="H24" s="11"/>
      <c r="I24" s="11"/>
      <c r="J24" s="11"/>
      <c r="K24" s="11">
        <f t="shared" si="0"/>
        <v>0</v>
      </c>
      <c r="L24" s="11">
        <f t="shared" si="1"/>
        <v>1</v>
      </c>
      <c r="M24" s="11"/>
      <c r="N24" s="11"/>
      <c r="O24" s="11"/>
      <c r="P24" s="11"/>
      <c r="Q24" s="12"/>
      <c r="R24" s="12"/>
      <c r="S24" s="13"/>
    </row>
    <row r="25" spans="1:19" x14ac:dyDescent="0.25">
      <c r="A25" s="22">
        <f t="shared" si="2"/>
        <v>0</v>
      </c>
      <c r="B25" s="23"/>
      <c r="C25" s="23"/>
      <c r="D25" s="24">
        <f t="shared" si="3"/>
        <v>0</v>
      </c>
      <c r="F25" s="20"/>
      <c r="G25" s="11"/>
      <c r="H25" s="11"/>
      <c r="I25" s="11"/>
      <c r="J25" s="11"/>
      <c r="K25" s="11">
        <f t="shared" si="0"/>
        <v>0</v>
      </c>
      <c r="L25" s="11">
        <f t="shared" si="1"/>
        <v>1</v>
      </c>
      <c r="M25" s="11"/>
      <c r="N25" s="11"/>
      <c r="O25" s="11"/>
      <c r="P25" s="11"/>
      <c r="Q25" s="12"/>
      <c r="R25" s="12"/>
      <c r="S25" s="13"/>
    </row>
    <row r="26" spans="1:19" x14ac:dyDescent="0.25">
      <c r="A26" s="22">
        <f t="shared" si="2"/>
        <v>0</v>
      </c>
      <c r="B26" s="23"/>
      <c r="C26" s="23"/>
      <c r="D26" s="24">
        <f t="shared" si="3"/>
        <v>0</v>
      </c>
      <c r="F26" s="20"/>
      <c r="G26" s="11"/>
      <c r="H26" s="11"/>
      <c r="I26" s="11"/>
      <c r="J26" s="11"/>
      <c r="K26" s="11">
        <f t="shared" si="0"/>
        <v>0</v>
      </c>
      <c r="L26" s="11">
        <f t="shared" si="1"/>
        <v>1</v>
      </c>
      <c r="M26" s="11"/>
      <c r="N26" s="11"/>
      <c r="O26" s="11"/>
      <c r="P26" s="11"/>
      <c r="Q26" s="12"/>
      <c r="R26" s="12"/>
      <c r="S26" s="13"/>
    </row>
    <row r="27" spans="1:19" x14ac:dyDescent="0.25">
      <c r="A27" s="22">
        <f t="shared" si="2"/>
        <v>0</v>
      </c>
      <c r="B27" s="23"/>
      <c r="C27" s="23"/>
      <c r="D27" s="24">
        <f t="shared" si="3"/>
        <v>0</v>
      </c>
      <c r="F27" s="20"/>
      <c r="G27" s="11"/>
      <c r="H27" s="11"/>
      <c r="I27" s="11"/>
      <c r="J27" s="11"/>
      <c r="K27" s="11">
        <f t="shared" si="0"/>
        <v>0</v>
      </c>
      <c r="L27" s="11">
        <f t="shared" si="1"/>
        <v>1</v>
      </c>
      <c r="M27" s="11"/>
      <c r="N27" s="11"/>
      <c r="O27" s="11"/>
      <c r="P27" s="11"/>
      <c r="Q27" s="12"/>
      <c r="R27" s="12"/>
      <c r="S27" s="13"/>
    </row>
    <row r="28" spans="1:19" x14ac:dyDescent="0.25">
      <c r="A28" s="22">
        <f t="shared" si="2"/>
        <v>0</v>
      </c>
      <c r="B28" s="23"/>
      <c r="C28" s="23"/>
      <c r="D28" s="24">
        <f t="shared" si="3"/>
        <v>0</v>
      </c>
      <c r="F28" s="20"/>
      <c r="G28" s="11"/>
      <c r="H28" s="11"/>
      <c r="I28" s="11"/>
      <c r="J28" s="11"/>
      <c r="K28" s="11">
        <f t="shared" si="0"/>
        <v>0</v>
      </c>
      <c r="L28" s="11">
        <f t="shared" si="1"/>
        <v>1</v>
      </c>
      <c r="M28" s="11"/>
      <c r="N28" s="11"/>
      <c r="O28" s="11"/>
      <c r="P28" s="11"/>
      <c r="Q28" s="12"/>
      <c r="R28" s="12"/>
      <c r="S28" s="13"/>
    </row>
    <row r="29" spans="1:19" x14ac:dyDescent="0.25">
      <c r="A29" s="22">
        <f t="shared" si="2"/>
        <v>0</v>
      </c>
      <c r="B29" s="23"/>
      <c r="C29" s="23"/>
      <c r="D29" s="24">
        <f t="shared" si="3"/>
        <v>0</v>
      </c>
      <c r="F29" s="20"/>
      <c r="G29" s="11"/>
      <c r="H29" s="11"/>
      <c r="I29" s="11"/>
      <c r="J29" s="11"/>
      <c r="K29" s="11">
        <f t="shared" si="0"/>
        <v>0</v>
      </c>
      <c r="L29" s="11">
        <f t="shared" si="1"/>
        <v>1</v>
      </c>
      <c r="M29" s="11"/>
      <c r="N29" s="11"/>
      <c r="O29" s="11"/>
      <c r="P29" s="11"/>
      <c r="Q29" s="12"/>
      <c r="R29" s="12"/>
      <c r="S29" s="13"/>
    </row>
    <row r="30" spans="1:19" x14ac:dyDescent="0.25">
      <c r="A30" s="22">
        <f t="shared" si="2"/>
        <v>0</v>
      </c>
      <c r="B30" s="23"/>
      <c r="C30" s="23"/>
      <c r="D30" s="24">
        <f t="shared" si="3"/>
        <v>0</v>
      </c>
      <c r="F30" s="20"/>
      <c r="G30" s="11"/>
      <c r="H30" s="11"/>
      <c r="I30" s="11"/>
      <c r="J30" s="11"/>
      <c r="K30" s="11">
        <f t="shared" si="0"/>
        <v>0</v>
      </c>
      <c r="L30" s="11">
        <f t="shared" si="1"/>
        <v>1</v>
      </c>
      <c r="M30" s="11"/>
      <c r="N30" s="11"/>
      <c r="O30" s="11"/>
      <c r="P30" s="11"/>
      <c r="Q30" s="12"/>
      <c r="R30" s="12"/>
      <c r="S30" s="13"/>
    </row>
    <row r="31" spans="1:19" x14ac:dyDescent="0.25">
      <c r="A31" s="22">
        <f t="shared" si="2"/>
        <v>0</v>
      </c>
      <c r="B31" s="23"/>
      <c r="C31" s="23"/>
      <c r="D31" s="24">
        <f t="shared" si="3"/>
        <v>0</v>
      </c>
      <c r="F31" s="20"/>
      <c r="G31" s="11"/>
      <c r="H31" s="11"/>
      <c r="I31" s="11"/>
      <c r="J31" s="11"/>
      <c r="K31" s="11">
        <f t="shared" si="0"/>
        <v>0</v>
      </c>
      <c r="L31" s="11">
        <f t="shared" si="1"/>
        <v>1</v>
      </c>
      <c r="M31" s="11"/>
      <c r="N31" s="11"/>
      <c r="O31" s="11"/>
      <c r="P31" s="11"/>
      <c r="Q31" s="12"/>
      <c r="R31" s="12"/>
      <c r="S31" s="13"/>
    </row>
    <row r="32" spans="1:19" x14ac:dyDescent="0.25">
      <c r="A32" s="22">
        <f t="shared" si="2"/>
        <v>0</v>
      </c>
      <c r="B32" s="23"/>
      <c r="C32" s="23"/>
      <c r="D32" s="24">
        <f t="shared" si="3"/>
        <v>0</v>
      </c>
      <c r="F32" s="20"/>
      <c r="G32" s="11"/>
      <c r="H32" s="11"/>
      <c r="I32" s="11"/>
      <c r="J32" s="11"/>
      <c r="K32" s="11">
        <f t="shared" si="0"/>
        <v>0</v>
      </c>
      <c r="L32" s="11">
        <f t="shared" si="1"/>
        <v>1</v>
      </c>
      <c r="M32" s="11"/>
      <c r="N32" s="11"/>
      <c r="O32" s="11"/>
      <c r="P32" s="11"/>
      <c r="Q32" s="12"/>
      <c r="R32" s="12"/>
      <c r="S32" s="13"/>
    </row>
    <row r="33" spans="1:19" x14ac:dyDescent="0.25">
      <c r="A33" s="22">
        <f t="shared" si="2"/>
        <v>0</v>
      </c>
      <c r="B33" s="23"/>
      <c r="C33" s="23"/>
      <c r="D33" s="24">
        <f t="shared" si="3"/>
        <v>0</v>
      </c>
      <c r="F33" s="20"/>
      <c r="G33" s="11"/>
      <c r="H33" s="11"/>
      <c r="I33" s="11"/>
      <c r="J33" s="11"/>
      <c r="K33" s="11">
        <f t="shared" si="0"/>
        <v>0</v>
      </c>
      <c r="L33" s="11">
        <f t="shared" si="1"/>
        <v>1</v>
      </c>
      <c r="M33" s="11"/>
      <c r="N33" s="11"/>
      <c r="O33" s="11"/>
      <c r="P33" s="11"/>
      <c r="Q33" s="12"/>
      <c r="R33" s="12"/>
      <c r="S33" s="13"/>
    </row>
    <row r="34" spans="1:19" x14ac:dyDescent="0.25">
      <c r="A34" s="22">
        <f t="shared" si="2"/>
        <v>0</v>
      </c>
      <c r="B34" s="23"/>
      <c r="C34" s="23"/>
      <c r="D34" s="24">
        <f t="shared" si="3"/>
        <v>0</v>
      </c>
      <c r="F34" s="20"/>
      <c r="G34" s="11"/>
      <c r="H34" s="11"/>
      <c r="I34" s="11"/>
      <c r="J34" s="11"/>
      <c r="K34" s="11">
        <f t="shared" si="0"/>
        <v>0</v>
      </c>
      <c r="L34" s="11">
        <f t="shared" si="1"/>
        <v>1</v>
      </c>
      <c r="M34" s="11"/>
      <c r="N34" s="11"/>
      <c r="O34" s="11"/>
      <c r="P34" s="11"/>
      <c r="Q34" s="12"/>
      <c r="R34" s="12"/>
      <c r="S34" s="13"/>
    </row>
    <row r="35" spans="1:19" x14ac:dyDescent="0.25">
      <c r="A35" s="22">
        <f t="shared" si="2"/>
        <v>0</v>
      </c>
      <c r="B35" s="23"/>
      <c r="C35" s="23"/>
      <c r="D35" s="24">
        <f t="shared" si="3"/>
        <v>0</v>
      </c>
      <c r="F35" s="20"/>
      <c r="G35" s="11"/>
      <c r="H35" s="11"/>
      <c r="I35" s="11"/>
      <c r="J35" s="11"/>
      <c r="K35" s="11">
        <f t="shared" si="0"/>
        <v>0</v>
      </c>
      <c r="L35" s="11">
        <f t="shared" si="1"/>
        <v>1</v>
      </c>
      <c r="M35" s="11"/>
      <c r="N35" s="11"/>
      <c r="O35" s="11"/>
      <c r="P35" s="11"/>
      <c r="Q35" s="12"/>
      <c r="R35" s="12"/>
      <c r="S35" s="13"/>
    </row>
    <row r="36" spans="1:19" x14ac:dyDescent="0.25">
      <c r="A36" s="22">
        <f t="shared" si="2"/>
        <v>0</v>
      </c>
      <c r="B36" s="23"/>
      <c r="C36" s="23"/>
      <c r="D36" s="24">
        <f t="shared" si="3"/>
        <v>0</v>
      </c>
      <c r="F36" s="20"/>
      <c r="G36" s="11"/>
      <c r="H36" s="11"/>
      <c r="I36" s="11"/>
      <c r="J36" s="11"/>
      <c r="K36" s="11">
        <f t="shared" si="0"/>
        <v>0</v>
      </c>
      <c r="L36" s="11">
        <f t="shared" si="1"/>
        <v>1</v>
      </c>
      <c r="M36" s="11"/>
      <c r="N36" s="11"/>
      <c r="O36" s="11"/>
      <c r="P36" s="11"/>
      <c r="Q36" s="12"/>
      <c r="R36" s="12"/>
      <c r="S36" s="13"/>
    </row>
    <row r="37" spans="1:19" x14ac:dyDescent="0.25">
      <c r="A37" s="22">
        <f t="shared" si="2"/>
        <v>0</v>
      </c>
      <c r="B37" s="23"/>
      <c r="C37" s="23"/>
      <c r="D37" s="24">
        <f t="shared" si="3"/>
        <v>0</v>
      </c>
      <c r="F37" s="20"/>
      <c r="G37" s="11"/>
      <c r="H37" s="11"/>
      <c r="I37" s="11"/>
      <c r="J37" s="11"/>
      <c r="K37" s="11">
        <f t="shared" si="0"/>
        <v>0</v>
      </c>
      <c r="L37" s="11">
        <f t="shared" si="1"/>
        <v>1</v>
      </c>
      <c r="M37" s="11"/>
      <c r="N37" s="11"/>
      <c r="O37" s="11"/>
      <c r="P37" s="11"/>
      <c r="Q37" s="12"/>
      <c r="R37" s="12"/>
      <c r="S37" s="13"/>
    </row>
    <row r="38" spans="1:19" x14ac:dyDescent="0.25">
      <c r="A38" s="22">
        <f t="shared" si="2"/>
        <v>0</v>
      </c>
      <c r="B38" s="23"/>
      <c r="C38" s="23"/>
      <c r="D38" s="24">
        <f t="shared" si="3"/>
        <v>0</v>
      </c>
      <c r="F38" s="20"/>
      <c r="G38" s="11"/>
      <c r="H38" s="11"/>
      <c r="I38" s="11"/>
      <c r="J38" s="11"/>
      <c r="K38" s="11">
        <f t="shared" si="0"/>
        <v>0</v>
      </c>
      <c r="L38" s="11">
        <f t="shared" si="1"/>
        <v>1</v>
      </c>
      <c r="M38" s="11"/>
      <c r="N38" s="11"/>
      <c r="O38" s="11"/>
      <c r="P38" s="11"/>
      <c r="Q38" s="12"/>
      <c r="R38" s="12"/>
      <c r="S38" s="13"/>
    </row>
    <row r="39" spans="1:19" x14ac:dyDescent="0.25">
      <c r="A39" s="22">
        <f t="shared" si="2"/>
        <v>0</v>
      </c>
      <c r="B39" s="23"/>
      <c r="C39" s="23"/>
      <c r="D39" s="24">
        <f t="shared" si="3"/>
        <v>0</v>
      </c>
      <c r="F39" s="20"/>
      <c r="G39" s="11"/>
      <c r="H39" s="11"/>
      <c r="I39" s="11"/>
      <c r="J39" s="11"/>
      <c r="K39" s="11">
        <f t="shared" si="0"/>
        <v>0</v>
      </c>
      <c r="L39" s="11">
        <f t="shared" si="1"/>
        <v>1</v>
      </c>
      <c r="M39" s="11"/>
      <c r="N39" s="11"/>
      <c r="O39" s="11"/>
      <c r="P39" s="11"/>
      <c r="Q39" s="12"/>
      <c r="R39" s="12"/>
      <c r="S39" s="13"/>
    </row>
    <row r="40" spans="1:19" x14ac:dyDescent="0.25">
      <c r="A40" s="22">
        <f t="shared" si="2"/>
        <v>0</v>
      </c>
      <c r="B40" s="23"/>
      <c r="C40" s="23"/>
      <c r="D40" s="24">
        <f t="shared" si="3"/>
        <v>0</v>
      </c>
      <c r="F40" s="20"/>
      <c r="G40" s="11"/>
      <c r="H40" s="11"/>
      <c r="I40" s="11"/>
      <c r="J40" s="11"/>
      <c r="K40" s="11">
        <f t="shared" si="0"/>
        <v>0</v>
      </c>
      <c r="L40" s="11">
        <f t="shared" si="1"/>
        <v>1</v>
      </c>
      <c r="M40" s="11"/>
      <c r="N40" s="11"/>
      <c r="O40" s="11"/>
      <c r="P40" s="11"/>
      <c r="Q40" s="12"/>
      <c r="R40" s="12"/>
      <c r="S40" s="13"/>
    </row>
    <row r="41" spans="1:19" x14ac:dyDescent="0.25">
      <c r="A41" s="22">
        <f t="shared" si="2"/>
        <v>0</v>
      </c>
      <c r="B41" s="23"/>
      <c r="C41" s="23"/>
      <c r="D41" s="24">
        <f t="shared" si="3"/>
        <v>0</v>
      </c>
      <c r="F41" s="20"/>
      <c r="G41" s="11"/>
      <c r="H41" s="11"/>
      <c r="I41" s="11"/>
      <c r="J41" s="11"/>
      <c r="K41" s="11">
        <f t="shared" si="0"/>
        <v>0</v>
      </c>
      <c r="L41" s="11">
        <f t="shared" si="1"/>
        <v>1</v>
      </c>
      <c r="M41" s="11"/>
      <c r="N41" s="11"/>
      <c r="O41" s="11"/>
      <c r="P41" s="11"/>
      <c r="Q41" s="12"/>
      <c r="R41" s="12"/>
      <c r="S41" s="13"/>
    </row>
    <row r="42" spans="1:19" x14ac:dyDescent="0.25">
      <c r="A42" s="22">
        <f t="shared" si="2"/>
        <v>0</v>
      </c>
      <c r="B42" s="23"/>
      <c r="C42" s="23"/>
      <c r="D42" s="24">
        <f t="shared" si="3"/>
        <v>0</v>
      </c>
      <c r="F42" s="20"/>
      <c r="G42" s="11"/>
      <c r="H42" s="11"/>
      <c r="I42" s="11"/>
      <c r="J42" s="11"/>
      <c r="K42" s="11">
        <f t="shared" si="0"/>
        <v>0</v>
      </c>
      <c r="L42" s="11">
        <f t="shared" si="1"/>
        <v>1</v>
      </c>
      <c r="M42" s="11"/>
      <c r="N42" s="11"/>
      <c r="O42" s="11"/>
      <c r="P42" s="11"/>
      <c r="Q42" s="12"/>
      <c r="R42" s="12"/>
      <c r="S42" s="13"/>
    </row>
    <row r="43" spans="1:19" x14ac:dyDescent="0.25">
      <c r="A43" s="22">
        <f t="shared" si="2"/>
        <v>0</v>
      </c>
      <c r="B43" s="23"/>
      <c r="C43" s="23"/>
      <c r="D43" s="24">
        <f t="shared" si="3"/>
        <v>0</v>
      </c>
      <c r="F43" s="20"/>
      <c r="G43" s="11"/>
      <c r="H43" s="11"/>
      <c r="I43" s="11"/>
      <c r="J43" s="11"/>
      <c r="K43" s="11">
        <f t="shared" si="0"/>
        <v>0</v>
      </c>
      <c r="L43" s="11">
        <f t="shared" si="1"/>
        <v>1</v>
      </c>
      <c r="M43" s="11"/>
      <c r="N43" s="11"/>
      <c r="O43" s="11"/>
      <c r="P43" s="11"/>
      <c r="Q43" s="12"/>
      <c r="R43" s="12"/>
      <c r="S43" s="13"/>
    </row>
    <row r="44" spans="1:19" x14ac:dyDescent="0.25">
      <c r="A44" s="22">
        <f t="shared" si="2"/>
        <v>0</v>
      </c>
      <c r="B44" s="23"/>
      <c r="C44" s="23"/>
      <c r="D44" s="24">
        <f t="shared" si="3"/>
        <v>0</v>
      </c>
      <c r="F44" s="20"/>
      <c r="G44" s="11"/>
      <c r="H44" s="11"/>
      <c r="I44" s="11"/>
      <c r="J44" s="11"/>
      <c r="K44" s="11">
        <f t="shared" si="0"/>
        <v>0</v>
      </c>
      <c r="L44" s="11">
        <f t="shared" si="1"/>
        <v>1</v>
      </c>
      <c r="M44" s="11"/>
      <c r="N44" s="11"/>
      <c r="O44" s="11"/>
      <c r="P44" s="11"/>
      <c r="Q44" s="12"/>
      <c r="R44" s="12"/>
      <c r="S44" s="13"/>
    </row>
    <row r="45" spans="1:19" x14ac:dyDescent="0.25">
      <c r="A45" s="22">
        <f t="shared" si="2"/>
        <v>0</v>
      </c>
      <c r="B45" s="23"/>
      <c r="C45" s="23"/>
      <c r="D45" s="24">
        <f t="shared" si="3"/>
        <v>0</v>
      </c>
      <c r="F45" s="20"/>
      <c r="G45" s="11"/>
      <c r="H45" s="11"/>
      <c r="I45" s="11"/>
      <c r="J45" s="11"/>
      <c r="K45" s="11">
        <f t="shared" si="0"/>
        <v>0</v>
      </c>
      <c r="L45" s="11">
        <f t="shared" si="1"/>
        <v>1</v>
      </c>
      <c r="M45" s="11"/>
      <c r="N45" s="11"/>
      <c r="O45" s="11"/>
      <c r="P45" s="11"/>
      <c r="Q45" s="12"/>
      <c r="R45" s="12"/>
      <c r="S45" s="13"/>
    </row>
    <row r="46" spans="1:19" x14ac:dyDescent="0.25">
      <c r="A46" s="22">
        <f t="shared" si="2"/>
        <v>0</v>
      </c>
      <c r="B46" s="23"/>
      <c r="C46" s="23"/>
      <c r="D46" s="24">
        <f t="shared" si="3"/>
        <v>0</v>
      </c>
      <c r="F46" s="20"/>
      <c r="G46" s="11"/>
      <c r="H46" s="11"/>
      <c r="I46" s="11"/>
      <c r="J46" s="11"/>
      <c r="K46" s="11">
        <f t="shared" si="0"/>
        <v>0</v>
      </c>
      <c r="L46" s="11">
        <f t="shared" si="1"/>
        <v>1</v>
      </c>
      <c r="M46" s="11"/>
      <c r="N46" s="11"/>
      <c r="O46" s="11"/>
      <c r="P46" s="11"/>
      <c r="Q46" s="12"/>
      <c r="R46" s="12"/>
      <c r="S46" s="13"/>
    </row>
    <row r="47" spans="1:19" x14ac:dyDescent="0.25">
      <c r="A47" s="22">
        <f t="shared" si="2"/>
        <v>0</v>
      </c>
      <c r="B47" s="23"/>
      <c r="C47" s="23"/>
      <c r="D47" s="24">
        <f t="shared" si="3"/>
        <v>0</v>
      </c>
      <c r="F47" s="20"/>
      <c r="G47" s="11"/>
      <c r="H47" s="11"/>
      <c r="I47" s="11"/>
      <c r="J47" s="11"/>
      <c r="K47" s="11">
        <f t="shared" si="0"/>
        <v>0</v>
      </c>
      <c r="L47" s="11">
        <f t="shared" si="1"/>
        <v>1</v>
      </c>
      <c r="M47" s="11"/>
      <c r="N47" s="11"/>
      <c r="O47" s="11"/>
      <c r="P47" s="11"/>
      <c r="Q47" s="12"/>
      <c r="R47" s="12"/>
      <c r="S47" s="13"/>
    </row>
    <row r="48" spans="1:19" x14ac:dyDescent="0.25">
      <c r="A48" s="22">
        <f t="shared" si="2"/>
        <v>0</v>
      </c>
      <c r="B48" s="23"/>
      <c r="C48" s="23"/>
      <c r="D48" s="24">
        <f t="shared" si="3"/>
        <v>0</v>
      </c>
      <c r="F48" s="20"/>
      <c r="G48" s="11"/>
      <c r="H48" s="11"/>
      <c r="I48" s="11"/>
      <c r="J48" s="11"/>
      <c r="K48" s="11">
        <f t="shared" si="0"/>
        <v>0</v>
      </c>
      <c r="L48" s="11">
        <f t="shared" si="1"/>
        <v>1</v>
      </c>
      <c r="M48" s="11"/>
      <c r="N48" s="11"/>
      <c r="O48" s="11"/>
      <c r="P48" s="11"/>
      <c r="Q48" s="12"/>
      <c r="R48" s="12"/>
      <c r="S48" s="13"/>
    </row>
    <row r="49" spans="1:19" x14ac:dyDescent="0.25">
      <c r="A49" s="22">
        <f t="shared" si="2"/>
        <v>0</v>
      </c>
      <c r="B49" s="23"/>
      <c r="C49" s="23"/>
      <c r="D49" s="24">
        <f t="shared" si="3"/>
        <v>0</v>
      </c>
      <c r="F49" s="20"/>
      <c r="G49" s="11"/>
      <c r="H49" s="11"/>
      <c r="I49" s="11"/>
      <c r="J49" s="11"/>
      <c r="K49" s="11">
        <f t="shared" si="0"/>
        <v>0</v>
      </c>
      <c r="L49" s="11">
        <f t="shared" si="1"/>
        <v>1</v>
      </c>
      <c r="M49" s="11"/>
      <c r="N49" s="11"/>
      <c r="O49" s="11"/>
      <c r="P49" s="11"/>
      <c r="Q49" s="12"/>
      <c r="R49" s="12"/>
      <c r="S49" s="13"/>
    </row>
    <row r="50" spans="1:19" x14ac:dyDescent="0.25">
      <c r="A50" s="22">
        <f t="shared" si="2"/>
        <v>0</v>
      </c>
      <c r="B50" s="23"/>
      <c r="C50" s="23"/>
      <c r="D50" s="24">
        <f t="shared" si="3"/>
        <v>0</v>
      </c>
      <c r="F50" s="20"/>
      <c r="G50" s="11"/>
      <c r="H50" s="11"/>
      <c r="I50" s="11"/>
      <c r="J50" s="11"/>
      <c r="K50" s="11">
        <f t="shared" si="0"/>
        <v>0</v>
      </c>
      <c r="L50" s="11">
        <f t="shared" si="1"/>
        <v>1</v>
      </c>
      <c r="M50" s="11"/>
      <c r="N50" s="11"/>
      <c r="O50" s="11"/>
      <c r="P50" s="11"/>
      <c r="Q50" s="12"/>
      <c r="R50" s="12"/>
      <c r="S50" s="13"/>
    </row>
    <row r="51" spans="1:19" x14ac:dyDescent="0.25">
      <c r="A51" s="22">
        <f t="shared" si="2"/>
        <v>0</v>
      </c>
      <c r="B51" s="23"/>
      <c r="C51" s="23"/>
      <c r="D51" s="24">
        <f t="shared" si="3"/>
        <v>0</v>
      </c>
      <c r="F51" s="20"/>
      <c r="G51" s="11"/>
      <c r="H51" s="11"/>
      <c r="I51" s="11"/>
      <c r="J51" s="11"/>
      <c r="K51" s="11">
        <f t="shared" si="0"/>
        <v>0</v>
      </c>
      <c r="L51" s="11">
        <f t="shared" si="1"/>
        <v>1</v>
      </c>
      <c r="M51" s="11"/>
      <c r="N51" s="11"/>
      <c r="O51" s="11"/>
      <c r="P51" s="11"/>
      <c r="Q51" s="12"/>
      <c r="R51" s="12"/>
      <c r="S51" s="13"/>
    </row>
    <row r="52" spans="1:19" x14ac:dyDescent="0.25">
      <c r="A52" s="22">
        <f t="shared" si="2"/>
        <v>0</v>
      </c>
      <c r="B52" s="23"/>
      <c r="C52" s="23"/>
      <c r="D52" s="24">
        <f t="shared" si="3"/>
        <v>0</v>
      </c>
      <c r="F52" s="20"/>
      <c r="G52" s="11"/>
      <c r="H52" s="11"/>
      <c r="I52" s="11"/>
      <c r="J52" s="11"/>
      <c r="K52" s="11">
        <f t="shared" si="0"/>
        <v>0</v>
      </c>
      <c r="L52" s="11">
        <f t="shared" si="1"/>
        <v>1</v>
      </c>
      <c r="M52" s="11"/>
      <c r="N52" s="11"/>
      <c r="O52" s="11"/>
      <c r="P52" s="11"/>
      <c r="Q52" s="12"/>
      <c r="R52" s="12"/>
      <c r="S52" s="13"/>
    </row>
    <row r="53" spans="1:19" x14ac:dyDescent="0.25">
      <c r="A53" s="22">
        <f t="shared" si="2"/>
        <v>0</v>
      </c>
      <c r="B53" s="23"/>
      <c r="C53" s="23"/>
      <c r="D53" s="24">
        <f t="shared" si="3"/>
        <v>0</v>
      </c>
      <c r="F53" s="20"/>
      <c r="G53" s="11"/>
      <c r="H53" s="11"/>
      <c r="I53" s="11"/>
      <c r="J53" s="11"/>
      <c r="K53" s="11">
        <f t="shared" si="0"/>
        <v>0</v>
      </c>
      <c r="L53" s="11">
        <f t="shared" si="1"/>
        <v>1</v>
      </c>
      <c r="M53" s="11"/>
      <c r="N53" s="11"/>
      <c r="O53" s="11"/>
      <c r="P53" s="11"/>
      <c r="Q53" s="12"/>
      <c r="R53" s="12"/>
      <c r="S53" s="13"/>
    </row>
    <row r="54" spans="1:19" x14ac:dyDescent="0.25">
      <c r="A54" s="22">
        <f t="shared" si="2"/>
        <v>0</v>
      </c>
      <c r="B54" s="23"/>
      <c r="C54" s="23"/>
      <c r="D54" s="24">
        <f t="shared" si="3"/>
        <v>0</v>
      </c>
      <c r="F54" s="20"/>
      <c r="G54" s="11"/>
      <c r="H54" s="11"/>
      <c r="I54" s="11"/>
      <c r="J54" s="11"/>
      <c r="K54" s="11">
        <f t="shared" si="0"/>
        <v>0</v>
      </c>
      <c r="L54" s="11">
        <f t="shared" si="1"/>
        <v>1</v>
      </c>
      <c r="M54" s="11"/>
      <c r="N54" s="11"/>
      <c r="O54" s="11"/>
      <c r="P54" s="11"/>
      <c r="Q54" s="12"/>
      <c r="R54" s="12"/>
      <c r="S54" s="13"/>
    </row>
    <row r="55" spans="1:19" x14ac:dyDescent="0.25">
      <c r="A55" s="22">
        <f t="shared" si="2"/>
        <v>0</v>
      </c>
      <c r="B55" s="23"/>
      <c r="C55" s="23"/>
      <c r="D55" s="24">
        <f t="shared" si="3"/>
        <v>0</v>
      </c>
      <c r="F55" s="20"/>
      <c r="G55" s="11"/>
      <c r="H55" s="11"/>
      <c r="I55" s="11"/>
      <c r="J55" s="11"/>
      <c r="K55" s="11">
        <f t="shared" si="0"/>
        <v>0</v>
      </c>
      <c r="L55" s="11">
        <f t="shared" si="1"/>
        <v>1</v>
      </c>
      <c r="M55" s="11"/>
      <c r="N55" s="11"/>
      <c r="O55" s="11"/>
      <c r="P55" s="11"/>
      <c r="Q55" s="12"/>
      <c r="R55" s="12"/>
      <c r="S55" s="13"/>
    </row>
    <row r="56" spans="1:19" x14ac:dyDescent="0.25">
      <c r="A56" s="22">
        <f t="shared" si="2"/>
        <v>0</v>
      </c>
      <c r="B56" s="23"/>
      <c r="C56" s="23"/>
      <c r="D56" s="24">
        <f t="shared" si="3"/>
        <v>0</v>
      </c>
      <c r="F56" s="20"/>
      <c r="G56" s="11"/>
      <c r="H56" s="11"/>
      <c r="I56" s="11"/>
      <c r="J56" s="11"/>
      <c r="K56" s="11">
        <f t="shared" si="0"/>
        <v>0</v>
      </c>
      <c r="L56" s="11">
        <f t="shared" si="1"/>
        <v>1</v>
      </c>
      <c r="M56" s="11"/>
      <c r="N56" s="11"/>
      <c r="O56" s="11"/>
      <c r="P56" s="11"/>
      <c r="Q56" s="12"/>
      <c r="R56" s="12"/>
      <c r="S56" s="13"/>
    </row>
    <row r="57" spans="1:19" x14ac:dyDescent="0.25">
      <c r="A57" s="22">
        <f t="shared" si="2"/>
        <v>0</v>
      </c>
      <c r="B57" s="23"/>
      <c r="C57" s="23"/>
      <c r="D57" s="24">
        <f t="shared" si="3"/>
        <v>0</v>
      </c>
      <c r="F57" s="20"/>
      <c r="G57" s="11"/>
      <c r="H57" s="11"/>
      <c r="I57" s="11"/>
      <c r="J57" s="11"/>
      <c r="K57" s="11">
        <f t="shared" si="0"/>
        <v>0</v>
      </c>
      <c r="L57" s="11">
        <f t="shared" si="1"/>
        <v>1</v>
      </c>
      <c r="M57" s="11"/>
      <c r="N57" s="11"/>
      <c r="O57" s="11"/>
      <c r="P57" s="11"/>
      <c r="Q57" s="12"/>
      <c r="R57" s="12"/>
      <c r="S57" s="13"/>
    </row>
    <row r="58" spans="1:19" x14ac:dyDescent="0.25">
      <c r="A58" s="22">
        <f t="shared" si="2"/>
        <v>0</v>
      </c>
      <c r="B58" s="23"/>
      <c r="C58" s="23"/>
      <c r="D58" s="24">
        <f t="shared" si="3"/>
        <v>0</v>
      </c>
      <c r="F58" s="20"/>
      <c r="G58" s="11"/>
      <c r="H58" s="11"/>
      <c r="I58" s="11"/>
      <c r="J58" s="11"/>
      <c r="K58" s="11">
        <f t="shared" si="0"/>
        <v>0</v>
      </c>
      <c r="L58" s="11">
        <f t="shared" si="1"/>
        <v>1</v>
      </c>
      <c r="M58" s="11"/>
      <c r="N58" s="11"/>
      <c r="O58" s="11"/>
      <c r="P58" s="11"/>
      <c r="Q58" s="12"/>
      <c r="R58" s="12"/>
      <c r="S58" s="13"/>
    </row>
    <row r="59" spans="1:19" x14ac:dyDescent="0.25">
      <c r="A59" s="22">
        <f t="shared" si="2"/>
        <v>0</v>
      </c>
      <c r="B59" s="23"/>
      <c r="C59" s="23"/>
      <c r="D59" s="24">
        <f t="shared" si="3"/>
        <v>0</v>
      </c>
      <c r="F59" s="20"/>
      <c r="G59" s="11"/>
      <c r="H59" s="11"/>
      <c r="I59" s="11"/>
      <c r="J59" s="11"/>
      <c r="K59" s="11">
        <f t="shared" si="0"/>
        <v>0</v>
      </c>
      <c r="L59" s="11">
        <f t="shared" si="1"/>
        <v>1</v>
      </c>
      <c r="M59" s="11"/>
      <c r="N59" s="11"/>
      <c r="O59" s="11"/>
      <c r="P59" s="11"/>
      <c r="Q59" s="12"/>
      <c r="R59" s="12"/>
      <c r="S59" s="13"/>
    </row>
    <row r="60" spans="1:19" x14ac:dyDescent="0.25">
      <c r="A60" s="22">
        <f t="shared" si="2"/>
        <v>0</v>
      </c>
      <c r="B60" s="23"/>
      <c r="C60" s="23"/>
      <c r="D60" s="24">
        <f t="shared" si="3"/>
        <v>0</v>
      </c>
      <c r="F60" s="20"/>
      <c r="G60" s="11"/>
      <c r="H60" s="11"/>
      <c r="I60" s="11"/>
      <c r="J60" s="11"/>
      <c r="K60" s="11">
        <f t="shared" si="0"/>
        <v>0</v>
      </c>
      <c r="L60" s="11">
        <f t="shared" si="1"/>
        <v>1</v>
      </c>
      <c r="M60" s="11"/>
      <c r="N60" s="11"/>
      <c r="O60" s="11"/>
      <c r="P60" s="11"/>
      <c r="Q60" s="12"/>
      <c r="R60" s="12"/>
      <c r="S60" s="13"/>
    </row>
    <row r="61" spans="1:19" x14ac:dyDescent="0.25">
      <c r="A61" s="22">
        <f t="shared" si="2"/>
        <v>0</v>
      </c>
      <c r="B61" s="23"/>
      <c r="C61" s="23"/>
      <c r="D61" s="24">
        <f t="shared" si="3"/>
        <v>0</v>
      </c>
      <c r="F61" s="20"/>
      <c r="G61" s="11"/>
      <c r="H61" s="11"/>
      <c r="I61" s="11"/>
      <c r="J61" s="11"/>
      <c r="K61" s="11">
        <f t="shared" si="0"/>
        <v>0</v>
      </c>
      <c r="L61" s="11">
        <f t="shared" si="1"/>
        <v>1</v>
      </c>
      <c r="M61" s="11"/>
      <c r="N61" s="11"/>
      <c r="O61" s="11"/>
      <c r="P61" s="11"/>
      <c r="Q61" s="12"/>
      <c r="R61" s="12"/>
      <c r="S61" s="13"/>
    </row>
    <row r="62" spans="1:19" x14ac:dyDescent="0.25">
      <c r="A62" s="22">
        <f t="shared" si="2"/>
        <v>0</v>
      </c>
      <c r="B62" s="23"/>
      <c r="C62" s="23"/>
      <c r="D62" s="24">
        <f t="shared" si="3"/>
        <v>0</v>
      </c>
      <c r="F62" s="20"/>
      <c r="G62" s="11"/>
      <c r="H62" s="11"/>
      <c r="I62" s="11"/>
      <c r="J62" s="11"/>
      <c r="K62" s="11">
        <f t="shared" si="0"/>
        <v>0</v>
      </c>
      <c r="L62" s="11">
        <f t="shared" si="1"/>
        <v>1</v>
      </c>
      <c r="M62" s="11"/>
      <c r="N62" s="11"/>
      <c r="O62" s="11"/>
      <c r="P62" s="11"/>
      <c r="Q62" s="12"/>
      <c r="R62" s="12"/>
      <c r="S62" s="13"/>
    </row>
    <row r="63" spans="1:19" x14ac:dyDescent="0.25">
      <c r="A63" s="22">
        <f t="shared" si="2"/>
        <v>0</v>
      </c>
      <c r="B63" s="23"/>
      <c r="C63" s="23"/>
      <c r="D63" s="24">
        <f t="shared" si="3"/>
        <v>0</v>
      </c>
      <c r="F63" s="20"/>
      <c r="G63" s="11"/>
      <c r="H63" s="11"/>
      <c r="I63" s="11"/>
      <c r="J63" s="11"/>
      <c r="K63" s="11">
        <f t="shared" si="0"/>
        <v>0</v>
      </c>
      <c r="L63" s="11">
        <f t="shared" si="1"/>
        <v>1</v>
      </c>
      <c r="M63" s="11"/>
      <c r="N63" s="11"/>
      <c r="O63" s="11"/>
      <c r="P63" s="11"/>
      <c r="Q63" s="12"/>
      <c r="R63" s="12"/>
      <c r="S63" s="13"/>
    </row>
    <row r="64" spans="1:19" x14ac:dyDescent="0.25">
      <c r="A64" s="22">
        <f t="shared" si="2"/>
        <v>0</v>
      </c>
      <c r="B64" s="23"/>
      <c r="C64" s="23"/>
      <c r="D64" s="24">
        <f t="shared" si="3"/>
        <v>0</v>
      </c>
      <c r="F64" s="20"/>
      <c r="G64" s="11"/>
      <c r="H64" s="11"/>
      <c r="I64" s="11"/>
      <c r="J64" s="11"/>
      <c r="K64" s="11">
        <f t="shared" si="0"/>
        <v>0</v>
      </c>
      <c r="L64" s="11">
        <f t="shared" si="1"/>
        <v>1</v>
      </c>
      <c r="M64" s="11"/>
      <c r="N64" s="11"/>
      <c r="O64" s="11"/>
      <c r="P64" s="11"/>
      <c r="Q64" s="12"/>
      <c r="R64" s="12"/>
      <c r="S64" s="13"/>
    </row>
    <row r="65" spans="1:19" x14ac:dyDescent="0.25">
      <c r="A65" s="22">
        <f t="shared" si="2"/>
        <v>0</v>
      </c>
      <c r="B65" s="23"/>
      <c r="C65" s="23"/>
      <c r="D65" s="24">
        <f t="shared" si="3"/>
        <v>0</v>
      </c>
      <c r="F65" s="20"/>
      <c r="G65" s="11"/>
      <c r="H65" s="11"/>
      <c r="I65" s="11"/>
      <c r="J65" s="11"/>
      <c r="K65" s="11">
        <f t="shared" si="0"/>
        <v>0</v>
      </c>
      <c r="L65" s="11">
        <f t="shared" si="1"/>
        <v>1</v>
      </c>
      <c r="M65" s="11"/>
      <c r="N65" s="11"/>
      <c r="O65" s="11"/>
      <c r="P65" s="11"/>
      <c r="Q65" s="12"/>
      <c r="R65" s="12"/>
      <c r="S65" s="13"/>
    </row>
    <row r="66" spans="1:19" x14ac:dyDescent="0.25">
      <c r="A66" s="22">
        <f t="shared" si="2"/>
        <v>0</v>
      </c>
      <c r="B66" s="23"/>
      <c r="C66" s="23"/>
      <c r="D66" s="24">
        <f t="shared" si="3"/>
        <v>0</v>
      </c>
      <c r="F66" s="20"/>
      <c r="G66" s="11"/>
      <c r="H66" s="11"/>
      <c r="I66" s="11"/>
      <c r="J66" s="11"/>
      <c r="K66" s="11">
        <f t="shared" si="0"/>
        <v>0</v>
      </c>
      <c r="L66" s="11">
        <f t="shared" si="1"/>
        <v>1</v>
      </c>
      <c r="M66" s="11"/>
      <c r="N66" s="11"/>
      <c r="O66" s="11"/>
      <c r="P66" s="11"/>
      <c r="Q66" s="12"/>
      <c r="R66" s="12"/>
      <c r="S66" s="13"/>
    </row>
    <row r="67" spans="1:19" x14ac:dyDescent="0.25">
      <c r="A67" s="22">
        <f t="shared" si="2"/>
        <v>0</v>
      </c>
      <c r="B67" s="23"/>
      <c r="C67" s="23"/>
      <c r="D67" s="24">
        <f t="shared" si="3"/>
        <v>0</v>
      </c>
      <c r="F67" s="20"/>
      <c r="G67" s="11"/>
      <c r="H67" s="11"/>
      <c r="I67" s="11"/>
      <c r="J67" s="11"/>
      <c r="K67" s="11">
        <f t="shared" si="0"/>
        <v>0</v>
      </c>
      <c r="L67" s="11">
        <f t="shared" si="1"/>
        <v>1</v>
      </c>
      <c r="M67" s="11"/>
      <c r="N67" s="11"/>
      <c r="O67" s="11"/>
      <c r="P67" s="11"/>
      <c r="Q67" s="12"/>
      <c r="R67" s="12"/>
      <c r="S67" s="13"/>
    </row>
    <row r="68" spans="1:19" x14ac:dyDescent="0.25">
      <c r="A68" s="22">
        <f t="shared" si="2"/>
        <v>0</v>
      </c>
      <c r="B68" s="23"/>
      <c r="C68" s="23"/>
      <c r="D68" s="24">
        <f t="shared" si="3"/>
        <v>0</v>
      </c>
      <c r="F68" s="20"/>
      <c r="G68" s="11"/>
      <c r="H68" s="11"/>
      <c r="I68" s="11"/>
      <c r="J68" s="11"/>
      <c r="K68" s="11">
        <f t="shared" si="0"/>
        <v>0</v>
      </c>
      <c r="L68" s="11">
        <f t="shared" si="1"/>
        <v>1</v>
      </c>
      <c r="M68" s="11"/>
      <c r="N68" s="11"/>
      <c r="O68" s="11"/>
      <c r="P68" s="11"/>
      <c r="Q68" s="12"/>
      <c r="R68" s="12"/>
      <c r="S68" s="13"/>
    </row>
    <row r="69" spans="1:19" x14ac:dyDescent="0.25">
      <c r="A69" s="22">
        <f t="shared" si="2"/>
        <v>0</v>
      </c>
      <c r="B69" s="23"/>
      <c r="C69" s="23"/>
      <c r="D69" s="24">
        <f t="shared" si="3"/>
        <v>0</v>
      </c>
      <c r="F69" s="20"/>
      <c r="G69" s="11"/>
      <c r="H69" s="11"/>
      <c r="I69" s="11"/>
      <c r="J69" s="11"/>
      <c r="K69" s="11">
        <f t="shared" si="0"/>
        <v>0</v>
      </c>
      <c r="L69" s="11">
        <f t="shared" si="1"/>
        <v>1</v>
      </c>
      <c r="M69" s="11"/>
      <c r="N69" s="11"/>
      <c r="O69" s="11"/>
      <c r="P69" s="11"/>
      <c r="Q69" s="12"/>
      <c r="R69" s="12"/>
      <c r="S69" s="13"/>
    </row>
    <row r="70" spans="1:19" x14ac:dyDescent="0.25">
      <c r="A70" s="22">
        <f t="shared" si="2"/>
        <v>0</v>
      </c>
      <c r="B70" s="23"/>
      <c r="C70" s="23"/>
      <c r="D70" s="24">
        <f t="shared" si="3"/>
        <v>0</v>
      </c>
      <c r="F70" s="20"/>
      <c r="G70" s="11"/>
      <c r="H70" s="11"/>
      <c r="I70" s="11"/>
      <c r="J70" s="11"/>
      <c r="K70" s="11">
        <f t="shared" si="0"/>
        <v>0</v>
      </c>
      <c r="L70" s="11">
        <f t="shared" si="1"/>
        <v>1</v>
      </c>
      <c r="M70" s="11"/>
      <c r="N70" s="11"/>
      <c r="O70" s="11"/>
      <c r="P70" s="11"/>
      <c r="Q70" s="12"/>
      <c r="R70" s="12"/>
      <c r="S70" s="13"/>
    </row>
    <row r="71" spans="1:19" x14ac:dyDescent="0.25">
      <c r="A71" s="22">
        <f t="shared" si="2"/>
        <v>0</v>
      </c>
      <c r="B71" s="23"/>
      <c r="C71" s="23"/>
      <c r="D71" s="24">
        <f t="shared" si="3"/>
        <v>0</v>
      </c>
      <c r="F71" s="20"/>
      <c r="G71" s="11"/>
      <c r="H71" s="11"/>
      <c r="I71" s="11"/>
      <c r="J71" s="11"/>
      <c r="K71" s="11">
        <f t="shared" si="0"/>
        <v>0</v>
      </c>
      <c r="L71" s="11">
        <f t="shared" si="1"/>
        <v>1</v>
      </c>
      <c r="M71" s="11"/>
      <c r="N71" s="11"/>
      <c r="O71" s="11"/>
      <c r="P71" s="11"/>
      <c r="Q71" s="12"/>
      <c r="R71" s="12"/>
      <c r="S71" s="13"/>
    </row>
    <row r="72" spans="1:19" x14ac:dyDescent="0.25">
      <c r="A72" s="22">
        <f t="shared" si="2"/>
        <v>0</v>
      </c>
      <c r="B72" s="23"/>
      <c r="C72" s="23"/>
      <c r="D72" s="24">
        <f t="shared" si="3"/>
        <v>0</v>
      </c>
      <c r="F72" s="20"/>
      <c r="G72" s="11"/>
      <c r="H72" s="11"/>
      <c r="I72" s="11"/>
      <c r="J72" s="11"/>
      <c r="K72" s="11">
        <f t="shared" si="0"/>
        <v>0</v>
      </c>
      <c r="L72" s="11">
        <f t="shared" si="1"/>
        <v>1</v>
      </c>
      <c r="M72" s="11"/>
      <c r="N72" s="11"/>
      <c r="O72" s="11"/>
      <c r="P72" s="11"/>
      <c r="Q72" s="12"/>
      <c r="R72" s="12"/>
      <c r="S72" s="13"/>
    </row>
    <row r="73" spans="1:19" x14ac:dyDescent="0.25">
      <c r="A73" s="22">
        <f t="shared" si="2"/>
        <v>0</v>
      </c>
      <c r="B73" s="23"/>
      <c r="C73" s="23"/>
      <c r="D73" s="24">
        <f t="shared" si="3"/>
        <v>0</v>
      </c>
      <c r="F73" s="20"/>
      <c r="G73" s="11"/>
      <c r="H73" s="11"/>
      <c r="I73" s="11"/>
      <c r="J73" s="11"/>
      <c r="K73" s="11">
        <f t="shared" si="0"/>
        <v>0</v>
      </c>
      <c r="L73" s="11">
        <f t="shared" si="1"/>
        <v>1</v>
      </c>
      <c r="M73" s="11"/>
      <c r="N73" s="11"/>
      <c r="O73" s="11"/>
      <c r="P73" s="11"/>
      <c r="Q73" s="12"/>
      <c r="R73" s="12"/>
      <c r="S73" s="13"/>
    </row>
    <row r="74" spans="1:19" x14ac:dyDescent="0.25">
      <c r="A74" s="22">
        <f t="shared" si="2"/>
        <v>0</v>
      </c>
      <c r="B74" s="23"/>
      <c r="C74" s="23"/>
      <c r="D74" s="24">
        <f t="shared" si="3"/>
        <v>0</v>
      </c>
      <c r="F74" s="20"/>
      <c r="G74" s="11"/>
      <c r="H74" s="11"/>
      <c r="I74" s="11"/>
      <c r="J74" s="11"/>
      <c r="K74" s="11">
        <f t="shared" si="0"/>
        <v>0</v>
      </c>
      <c r="L74" s="11">
        <f t="shared" si="1"/>
        <v>1</v>
      </c>
      <c r="M74" s="11"/>
      <c r="N74" s="11"/>
      <c r="O74" s="11"/>
      <c r="P74" s="11"/>
      <c r="Q74" s="12"/>
      <c r="R74" s="12"/>
      <c r="S74" s="13"/>
    </row>
    <row r="75" spans="1:19" x14ac:dyDescent="0.25">
      <c r="A75" s="22">
        <f t="shared" si="2"/>
        <v>0</v>
      </c>
      <c r="B75" s="23"/>
      <c r="C75" s="23"/>
      <c r="D75" s="24">
        <f t="shared" si="3"/>
        <v>0</v>
      </c>
      <c r="F75" s="20"/>
      <c r="G75" s="11"/>
      <c r="H75" s="11"/>
      <c r="I75" s="11"/>
      <c r="J75" s="11"/>
      <c r="K75" s="11">
        <f t="shared" si="0"/>
        <v>0</v>
      </c>
      <c r="L75" s="11">
        <f t="shared" si="1"/>
        <v>1</v>
      </c>
      <c r="M75" s="11"/>
      <c r="N75" s="11"/>
      <c r="O75" s="11"/>
      <c r="P75" s="11"/>
      <c r="Q75" s="12"/>
      <c r="R75" s="12"/>
      <c r="S75" s="13"/>
    </row>
    <row r="76" spans="1:19" x14ac:dyDescent="0.25">
      <c r="A76" s="22">
        <f t="shared" si="2"/>
        <v>0</v>
      </c>
      <c r="B76" s="23"/>
      <c r="C76" s="23"/>
      <c r="D76" s="24">
        <f t="shared" si="3"/>
        <v>0</v>
      </c>
      <c r="F76" s="20"/>
      <c r="G76" s="11"/>
      <c r="H76" s="11"/>
      <c r="I76" s="11"/>
      <c r="J76" s="11"/>
      <c r="K76" s="11">
        <f t="shared" si="0"/>
        <v>0</v>
      </c>
      <c r="L76" s="11">
        <f t="shared" si="1"/>
        <v>1</v>
      </c>
      <c r="M76" s="11"/>
      <c r="N76" s="11"/>
      <c r="O76" s="11"/>
      <c r="P76" s="11"/>
      <c r="Q76" s="12"/>
      <c r="R76" s="12"/>
      <c r="S76" s="13"/>
    </row>
    <row r="77" spans="1:19" x14ac:dyDescent="0.25">
      <c r="A77" s="22">
        <f t="shared" si="2"/>
        <v>0</v>
      </c>
      <c r="B77" s="23"/>
      <c r="C77" s="23"/>
      <c r="D77" s="24">
        <f t="shared" si="3"/>
        <v>0</v>
      </c>
      <c r="F77" s="20"/>
      <c r="G77" s="11"/>
      <c r="H77" s="11"/>
      <c r="I77" s="11"/>
      <c r="J77" s="11"/>
      <c r="K77" s="11">
        <f t="shared" si="0"/>
        <v>0</v>
      </c>
      <c r="L77" s="11">
        <f t="shared" si="1"/>
        <v>1</v>
      </c>
      <c r="M77" s="11"/>
      <c r="N77" s="11"/>
      <c r="O77" s="11"/>
      <c r="P77" s="11"/>
      <c r="Q77" s="12"/>
      <c r="R77" s="12"/>
      <c r="S77" s="13"/>
    </row>
    <row r="78" spans="1:19" x14ac:dyDescent="0.25">
      <c r="A78" s="22">
        <f t="shared" si="2"/>
        <v>0</v>
      </c>
      <c r="B78" s="23"/>
      <c r="C78" s="23"/>
      <c r="D78" s="24">
        <f t="shared" si="3"/>
        <v>0</v>
      </c>
      <c r="F78" s="20"/>
      <c r="G78" s="11"/>
      <c r="H78" s="11"/>
      <c r="I78" s="11"/>
      <c r="J78" s="11"/>
      <c r="K78" s="11">
        <f t="shared" si="0"/>
        <v>0</v>
      </c>
      <c r="L78" s="11">
        <f t="shared" si="1"/>
        <v>1</v>
      </c>
      <c r="M78" s="11"/>
      <c r="N78" s="11"/>
      <c r="O78" s="11"/>
      <c r="P78" s="11"/>
      <c r="Q78" s="12"/>
      <c r="R78" s="12"/>
      <c r="S78" s="13"/>
    </row>
    <row r="79" spans="1:19" x14ac:dyDescent="0.25">
      <c r="A79" s="22">
        <f t="shared" si="2"/>
        <v>0</v>
      </c>
      <c r="B79" s="23"/>
      <c r="C79" s="23"/>
      <c r="D79" s="24">
        <f t="shared" si="3"/>
        <v>0</v>
      </c>
      <c r="F79" s="20"/>
      <c r="G79" s="11"/>
      <c r="H79" s="11"/>
      <c r="I79" s="11"/>
      <c r="J79" s="11"/>
      <c r="K79" s="11">
        <f t="shared" si="0"/>
        <v>0</v>
      </c>
      <c r="L79" s="11">
        <f t="shared" si="1"/>
        <v>1</v>
      </c>
      <c r="M79" s="11"/>
      <c r="N79" s="11"/>
      <c r="O79" s="11"/>
      <c r="P79" s="11"/>
      <c r="Q79" s="12"/>
      <c r="R79" s="12"/>
      <c r="S79" s="13"/>
    </row>
    <row r="80" spans="1:19" x14ac:dyDescent="0.25">
      <c r="A80" s="22">
        <f t="shared" si="2"/>
        <v>0</v>
      </c>
      <c r="B80" s="23"/>
      <c r="C80" s="23"/>
      <c r="D80" s="24">
        <f t="shared" si="3"/>
        <v>0</v>
      </c>
      <c r="F80" s="20"/>
      <c r="G80" s="11"/>
      <c r="H80" s="11"/>
      <c r="I80" s="11"/>
      <c r="J80" s="11"/>
      <c r="K80" s="11">
        <f t="shared" si="0"/>
        <v>0</v>
      </c>
      <c r="L80" s="11">
        <f t="shared" si="1"/>
        <v>1</v>
      </c>
      <c r="M80" s="11"/>
      <c r="N80" s="11"/>
      <c r="O80" s="11"/>
      <c r="P80" s="11"/>
      <c r="Q80" s="12"/>
      <c r="R80" s="12"/>
      <c r="S80" s="13"/>
    </row>
    <row r="81" spans="1:19" x14ac:dyDescent="0.25">
      <c r="A81" s="22">
        <f t="shared" si="2"/>
        <v>0</v>
      </c>
      <c r="B81" s="23"/>
      <c r="C81" s="23"/>
      <c r="D81" s="24">
        <f t="shared" si="3"/>
        <v>0</v>
      </c>
      <c r="F81" s="20"/>
      <c r="G81" s="11"/>
      <c r="H81" s="11"/>
      <c r="I81" s="11"/>
      <c r="J81" s="11"/>
      <c r="K81" s="11">
        <f t="shared" si="0"/>
        <v>0</v>
      </c>
      <c r="L81" s="11">
        <f t="shared" si="1"/>
        <v>1</v>
      </c>
      <c r="M81" s="11"/>
      <c r="N81" s="11"/>
      <c r="O81" s="11"/>
      <c r="P81" s="11"/>
      <c r="Q81" s="12"/>
      <c r="R81" s="12"/>
      <c r="S81" s="13"/>
    </row>
    <row r="82" spans="1:19" x14ac:dyDescent="0.25">
      <c r="A82" s="22">
        <f t="shared" si="2"/>
        <v>0</v>
      </c>
      <c r="B82" s="23"/>
      <c r="C82" s="23"/>
      <c r="D82" s="24">
        <f t="shared" si="3"/>
        <v>0</v>
      </c>
      <c r="F82" s="20"/>
      <c r="G82" s="11"/>
      <c r="H82" s="11"/>
      <c r="I82" s="11"/>
      <c r="J82" s="11"/>
      <c r="K82" s="11">
        <f t="shared" ref="K82:K95" si="4">IF(B82=$M$17,18,IF(B82=$M$18,15,IF(B82=$M$19,12,IF(B82=$M$20,8,IF(B82=$M$21,2,0)))))</f>
        <v>0</v>
      </c>
      <c r="L82" s="11">
        <f t="shared" ref="L82:L95" si="5">IF(C82&lt;=3,1,IF(C82&lt;=5,0.9,IF(C82&lt;=25,0.8,IF(C82&gt;25,0.4,0))))</f>
        <v>1</v>
      </c>
      <c r="M82" s="11"/>
      <c r="N82" s="11"/>
      <c r="O82" s="11"/>
      <c r="P82" s="11"/>
      <c r="Q82" s="12"/>
      <c r="R82" s="12"/>
      <c r="S82" s="13"/>
    </row>
    <row r="83" spans="1:19" x14ac:dyDescent="0.25">
      <c r="A83" s="22">
        <f t="shared" ref="A83:A95" si="6">IF(B83&gt;0,A82+1,)</f>
        <v>0</v>
      </c>
      <c r="B83" s="23"/>
      <c r="C83" s="23"/>
      <c r="D83" s="24">
        <f t="shared" ref="D83:D95" si="7">K83*L83</f>
        <v>0</v>
      </c>
      <c r="F83" s="20"/>
      <c r="G83" s="11"/>
      <c r="H83" s="11"/>
      <c r="I83" s="11"/>
      <c r="J83" s="11"/>
      <c r="K83" s="11">
        <f t="shared" si="4"/>
        <v>0</v>
      </c>
      <c r="L83" s="11">
        <f t="shared" si="5"/>
        <v>1</v>
      </c>
      <c r="M83" s="11"/>
      <c r="N83" s="11"/>
      <c r="O83" s="11"/>
      <c r="P83" s="11"/>
      <c r="Q83" s="12"/>
      <c r="R83" s="12"/>
      <c r="S83" s="13"/>
    </row>
    <row r="84" spans="1:19" x14ac:dyDescent="0.25">
      <c r="A84" s="22">
        <f t="shared" si="6"/>
        <v>0</v>
      </c>
      <c r="B84" s="23"/>
      <c r="C84" s="23"/>
      <c r="D84" s="24">
        <f t="shared" si="7"/>
        <v>0</v>
      </c>
      <c r="F84" s="20"/>
      <c r="G84" s="11"/>
      <c r="H84" s="11"/>
      <c r="I84" s="11"/>
      <c r="J84" s="11"/>
      <c r="K84" s="11">
        <f t="shared" si="4"/>
        <v>0</v>
      </c>
      <c r="L84" s="11">
        <f t="shared" si="5"/>
        <v>1</v>
      </c>
      <c r="M84" s="11"/>
      <c r="N84" s="11"/>
      <c r="O84" s="11"/>
      <c r="P84" s="11"/>
      <c r="Q84" s="12"/>
      <c r="R84" s="12"/>
      <c r="S84" s="13"/>
    </row>
    <row r="85" spans="1:19" x14ac:dyDescent="0.25">
      <c r="A85" s="22">
        <f t="shared" si="6"/>
        <v>0</v>
      </c>
      <c r="B85" s="23"/>
      <c r="C85" s="23"/>
      <c r="D85" s="24">
        <f t="shared" si="7"/>
        <v>0</v>
      </c>
      <c r="F85" s="20"/>
      <c r="G85" s="11"/>
      <c r="H85" s="11"/>
      <c r="I85" s="11"/>
      <c r="J85" s="11"/>
      <c r="K85" s="11">
        <f t="shared" si="4"/>
        <v>0</v>
      </c>
      <c r="L85" s="11">
        <f t="shared" si="5"/>
        <v>1</v>
      </c>
      <c r="M85" s="11"/>
      <c r="N85" s="11"/>
      <c r="O85" s="11"/>
      <c r="P85" s="11"/>
      <c r="Q85" s="12"/>
      <c r="R85" s="12"/>
      <c r="S85" s="13"/>
    </row>
    <row r="86" spans="1:19" x14ac:dyDescent="0.25">
      <c r="A86" s="22">
        <f t="shared" si="6"/>
        <v>0</v>
      </c>
      <c r="B86" s="23"/>
      <c r="C86" s="23"/>
      <c r="D86" s="24">
        <f t="shared" si="7"/>
        <v>0</v>
      </c>
      <c r="F86" s="20"/>
      <c r="G86" s="11"/>
      <c r="H86" s="11"/>
      <c r="I86" s="11"/>
      <c r="J86" s="11"/>
      <c r="K86" s="11">
        <f t="shared" si="4"/>
        <v>0</v>
      </c>
      <c r="L86" s="11">
        <f t="shared" si="5"/>
        <v>1</v>
      </c>
      <c r="M86" s="11"/>
      <c r="N86" s="11"/>
      <c r="O86" s="11"/>
      <c r="P86" s="11"/>
      <c r="Q86" s="12"/>
      <c r="R86" s="12"/>
      <c r="S86" s="13"/>
    </row>
    <row r="87" spans="1:19" x14ac:dyDescent="0.25">
      <c r="A87" s="22">
        <f t="shared" si="6"/>
        <v>0</v>
      </c>
      <c r="B87" s="23"/>
      <c r="C87" s="23"/>
      <c r="D87" s="24">
        <f t="shared" si="7"/>
        <v>0</v>
      </c>
      <c r="F87" s="20"/>
      <c r="G87" s="11"/>
      <c r="H87" s="11"/>
      <c r="I87" s="11"/>
      <c r="J87" s="11"/>
      <c r="K87" s="11">
        <f t="shared" si="4"/>
        <v>0</v>
      </c>
      <c r="L87" s="11">
        <f t="shared" si="5"/>
        <v>1</v>
      </c>
      <c r="M87" s="11"/>
      <c r="N87" s="11"/>
      <c r="O87" s="11"/>
      <c r="P87" s="11"/>
      <c r="Q87" s="12"/>
      <c r="R87" s="12"/>
      <c r="S87" s="13"/>
    </row>
    <row r="88" spans="1:19" x14ac:dyDescent="0.25">
      <c r="A88" s="22">
        <f t="shared" si="6"/>
        <v>0</v>
      </c>
      <c r="B88" s="23"/>
      <c r="C88" s="23"/>
      <c r="D88" s="24">
        <f t="shared" si="7"/>
        <v>0</v>
      </c>
      <c r="F88" s="20"/>
      <c r="G88" s="11"/>
      <c r="H88" s="11"/>
      <c r="I88" s="11"/>
      <c r="J88" s="11"/>
      <c r="K88" s="11">
        <f t="shared" si="4"/>
        <v>0</v>
      </c>
      <c r="L88" s="11">
        <f t="shared" si="5"/>
        <v>1</v>
      </c>
      <c r="M88" s="11"/>
      <c r="N88" s="11"/>
      <c r="O88" s="11"/>
      <c r="P88" s="11"/>
      <c r="Q88" s="12"/>
      <c r="R88" s="12"/>
      <c r="S88" s="13"/>
    </row>
    <row r="89" spans="1:19" x14ac:dyDescent="0.25">
      <c r="A89" s="22">
        <f t="shared" si="6"/>
        <v>0</v>
      </c>
      <c r="B89" s="23"/>
      <c r="C89" s="23"/>
      <c r="D89" s="24">
        <f t="shared" si="7"/>
        <v>0</v>
      </c>
      <c r="F89" s="20"/>
      <c r="G89" s="11"/>
      <c r="H89" s="11"/>
      <c r="I89" s="11"/>
      <c r="J89" s="11"/>
      <c r="K89" s="11">
        <f t="shared" si="4"/>
        <v>0</v>
      </c>
      <c r="L89" s="11">
        <f t="shared" si="5"/>
        <v>1</v>
      </c>
      <c r="M89" s="11"/>
      <c r="N89" s="11"/>
      <c r="O89" s="11"/>
      <c r="P89" s="11"/>
      <c r="Q89" s="12"/>
      <c r="R89" s="12"/>
      <c r="S89" s="13"/>
    </row>
    <row r="90" spans="1:19" x14ac:dyDescent="0.25">
      <c r="A90" s="22">
        <f t="shared" si="6"/>
        <v>0</v>
      </c>
      <c r="B90" s="23"/>
      <c r="C90" s="23"/>
      <c r="D90" s="24">
        <f t="shared" si="7"/>
        <v>0</v>
      </c>
      <c r="F90" s="20"/>
      <c r="G90" s="11"/>
      <c r="H90" s="11"/>
      <c r="I90" s="11"/>
      <c r="J90" s="11"/>
      <c r="K90" s="11">
        <f t="shared" si="4"/>
        <v>0</v>
      </c>
      <c r="L90" s="11">
        <f t="shared" si="5"/>
        <v>1</v>
      </c>
      <c r="M90" s="11"/>
      <c r="N90" s="11"/>
      <c r="O90" s="11"/>
      <c r="P90" s="11"/>
      <c r="Q90" s="12"/>
      <c r="R90" s="12"/>
      <c r="S90" s="13"/>
    </row>
    <row r="91" spans="1:19" x14ac:dyDescent="0.25">
      <c r="A91" s="22">
        <f t="shared" si="6"/>
        <v>0</v>
      </c>
      <c r="B91" s="23"/>
      <c r="C91" s="23"/>
      <c r="D91" s="24">
        <f t="shared" si="7"/>
        <v>0</v>
      </c>
      <c r="F91" s="20"/>
      <c r="G91" s="11"/>
      <c r="H91" s="11"/>
      <c r="I91" s="11"/>
      <c r="J91" s="11"/>
      <c r="K91" s="11">
        <f t="shared" si="4"/>
        <v>0</v>
      </c>
      <c r="L91" s="11">
        <f t="shared" si="5"/>
        <v>1</v>
      </c>
      <c r="M91" s="11"/>
      <c r="N91" s="11"/>
      <c r="O91" s="11"/>
      <c r="P91" s="11"/>
      <c r="Q91" s="12"/>
      <c r="R91" s="12"/>
      <c r="S91" s="13"/>
    </row>
    <row r="92" spans="1:19" x14ac:dyDescent="0.25">
      <c r="A92" s="22">
        <f t="shared" si="6"/>
        <v>0</v>
      </c>
      <c r="B92" s="23"/>
      <c r="C92" s="23"/>
      <c r="D92" s="24">
        <f t="shared" si="7"/>
        <v>0</v>
      </c>
      <c r="F92" s="20"/>
      <c r="G92" s="11"/>
      <c r="H92" s="11"/>
      <c r="I92" s="11"/>
      <c r="J92" s="11"/>
      <c r="K92" s="11">
        <f t="shared" si="4"/>
        <v>0</v>
      </c>
      <c r="L92" s="11">
        <f t="shared" si="5"/>
        <v>1</v>
      </c>
      <c r="M92" s="11"/>
      <c r="N92" s="11"/>
      <c r="O92" s="11"/>
      <c r="P92" s="11"/>
      <c r="Q92" s="12"/>
      <c r="R92" s="12"/>
      <c r="S92" s="13"/>
    </row>
    <row r="93" spans="1:19" x14ac:dyDescent="0.25">
      <c r="A93" s="22">
        <f t="shared" si="6"/>
        <v>0</v>
      </c>
      <c r="B93" s="23"/>
      <c r="C93" s="23"/>
      <c r="D93" s="24">
        <f t="shared" si="7"/>
        <v>0</v>
      </c>
      <c r="F93" s="20"/>
      <c r="G93" s="11"/>
      <c r="H93" s="11"/>
      <c r="I93" s="11"/>
      <c r="J93" s="11"/>
      <c r="K93" s="11">
        <f t="shared" si="4"/>
        <v>0</v>
      </c>
      <c r="L93" s="11">
        <f t="shared" si="5"/>
        <v>1</v>
      </c>
      <c r="M93" s="11"/>
      <c r="N93" s="11"/>
      <c r="O93" s="11"/>
      <c r="P93" s="11"/>
      <c r="Q93" s="12"/>
      <c r="R93" s="12"/>
      <c r="S93" s="13"/>
    </row>
    <row r="94" spans="1:19" x14ac:dyDescent="0.25">
      <c r="A94" s="22">
        <f t="shared" si="6"/>
        <v>0</v>
      </c>
      <c r="B94" s="23"/>
      <c r="C94" s="23"/>
      <c r="D94" s="24">
        <f t="shared" si="7"/>
        <v>0</v>
      </c>
      <c r="F94" s="20"/>
      <c r="G94" s="11"/>
      <c r="H94" s="11"/>
      <c r="I94" s="11"/>
      <c r="J94" s="11"/>
      <c r="K94" s="11">
        <f t="shared" si="4"/>
        <v>0</v>
      </c>
      <c r="L94" s="11">
        <f t="shared" si="5"/>
        <v>1</v>
      </c>
      <c r="M94" s="11"/>
      <c r="N94" s="11"/>
      <c r="O94" s="11"/>
      <c r="P94" s="11"/>
      <c r="Q94" s="12"/>
      <c r="R94" s="12"/>
      <c r="S94" s="13"/>
    </row>
    <row r="95" spans="1:19" x14ac:dyDescent="0.25">
      <c r="A95" s="22">
        <f t="shared" si="6"/>
        <v>0</v>
      </c>
      <c r="B95" s="23"/>
      <c r="C95" s="23"/>
      <c r="D95" s="24">
        <f t="shared" si="7"/>
        <v>0</v>
      </c>
      <c r="F95" s="20"/>
      <c r="G95" s="11"/>
      <c r="H95" s="11"/>
      <c r="I95" s="11"/>
      <c r="J95" s="11"/>
      <c r="K95" s="11">
        <f t="shared" si="4"/>
        <v>0</v>
      </c>
      <c r="L95" s="11">
        <f t="shared" si="5"/>
        <v>1</v>
      </c>
      <c r="M95" s="11"/>
      <c r="N95" s="11"/>
      <c r="O95" s="11"/>
      <c r="P95" s="11"/>
      <c r="Q95" s="12"/>
      <c r="R95" s="12"/>
      <c r="S95" s="13"/>
    </row>
    <row r="96" spans="1:19" x14ac:dyDescent="0.25">
      <c r="F96" s="20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2"/>
      <c r="R96" s="12"/>
      <c r="S96" s="13"/>
    </row>
    <row r="97" spans="1:19" x14ac:dyDescent="0.25">
      <c r="F97" s="20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2"/>
      <c r="R97" s="12"/>
      <c r="S97" s="13"/>
    </row>
    <row r="98" spans="1:19" ht="15.75" x14ac:dyDescent="0.25">
      <c r="A98" s="9" t="s">
        <v>71</v>
      </c>
      <c r="F98" s="15">
        <f>SUM(E108:E131)</f>
        <v>0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2"/>
      <c r="R98" s="12"/>
      <c r="S98" s="13"/>
    </row>
    <row r="99" spans="1:19" ht="24" customHeight="1" x14ac:dyDescent="0.25">
      <c r="B99" s="56" t="s">
        <v>15</v>
      </c>
      <c r="C99" s="56"/>
      <c r="D99" s="56"/>
      <c r="E99" s="56"/>
      <c r="F99" s="20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2"/>
      <c r="R99" s="12"/>
      <c r="S99" s="13"/>
    </row>
    <row r="100" spans="1:19" ht="24" customHeight="1" x14ac:dyDescent="0.25">
      <c r="B100" s="56" t="s">
        <v>16</v>
      </c>
      <c r="C100" s="56"/>
      <c r="D100" s="56"/>
      <c r="E100" s="56"/>
      <c r="F100" s="20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2"/>
      <c r="R100" s="12"/>
      <c r="S100" s="13"/>
    </row>
    <row r="101" spans="1:19" ht="14.25" customHeight="1" x14ac:dyDescent="0.25">
      <c r="B101" s="56" t="s">
        <v>17</v>
      </c>
      <c r="C101" s="56"/>
      <c r="D101" s="56"/>
      <c r="E101" s="56"/>
      <c r="F101" s="20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2"/>
      <c r="R101" s="12"/>
      <c r="S101" s="13"/>
    </row>
    <row r="102" spans="1:19" ht="24" customHeight="1" x14ac:dyDescent="0.25">
      <c r="B102" s="56" t="s">
        <v>18</v>
      </c>
      <c r="C102" s="56"/>
      <c r="D102" s="56"/>
      <c r="E102" s="56"/>
      <c r="F102" s="69"/>
      <c r="G102" s="69"/>
      <c r="H102" s="69"/>
      <c r="I102" s="69"/>
      <c r="J102" s="11"/>
      <c r="K102" s="11"/>
      <c r="L102" s="11"/>
      <c r="M102" s="11"/>
      <c r="N102" s="11"/>
      <c r="O102" s="11"/>
      <c r="P102" s="11"/>
      <c r="Q102" s="12"/>
      <c r="R102" s="12"/>
      <c r="S102" s="13"/>
    </row>
    <row r="103" spans="1:19" ht="24" customHeight="1" x14ac:dyDescent="0.25">
      <c r="B103" s="56" t="s">
        <v>19</v>
      </c>
      <c r="C103" s="56"/>
      <c r="D103" s="56"/>
      <c r="E103" s="56"/>
      <c r="F103" s="20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2"/>
      <c r="R103" s="12"/>
      <c r="S103" s="13"/>
    </row>
    <row r="104" spans="1:19" ht="24" customHeight="1" x14ac:dyDescent="0.25">
      <c r="B104" s="56" t="s">
        <v>20</v>
      </c>
      <c r="C104" s="56"/>
      <c r="D104" s="56"/>
      <c r="E104" s="56"/>
      <c r="F104" s="20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2"/>
      <c r="R104" s="12"/>
      <c r="S104" s="13"/>
    </row>
    <row r="105" spans="1:19" ht="24" customHeight="1" x14ac:dyDescent="0.25">
      <c r="B105" s="56" t="s">
        <v>21</v>
      </c>
      <c r="C105" s="56"/>
      <c r="D105" s="56"/>
      <c r="E105" s="56"/>
      <c r="F105" s="20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2"/>
      <c r="R105" s="12"/>
      <c r="S105" s="13"/>
    </row>
    <row r="106" spans="1:19" x14ac:dyDescent="0.25">
      <c r="F106" s="20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2"/>
      <c r="R106" s="12"/>
      <c r="S106" s="13"/>
    </row>
    <row r="107" spans="1:19" ht="15.75" x14ac:dyDescent="0.25">
      <c r="B107" s="21" t="s">
        <v>22</v>
      </c>
      <c r="C107" s="21" t="s">
        <v>8</v>
      </c>
      <c r="D107" s="21" t="s">
        <v>23</v>
      </c>
      <c r="E107" s="21" t="s">
        <v>9</v>
      </c>
      <c r="F107" s="20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2"/>
      <c r="R107" s="12"/>
      <c r="S107" s="13"/>
    </row>
    <row r="108" spans="1:19" x14ac:dyDescent="0.25">
      <c r="A108" s="22">
        <f>IF(B108&gt;0,1,)</f>
        <v>0</v>
      </c>
      <c r="B108" s="23"/>
      <c r="C108" s="23"/>
      <c r="D108" s="26"/>
      <c r="E108" s="24">
        <f>J108*K108*L108</f>
        <v>0</v>
      </c>
      <c r="F108" s="20"/>
      <c r="G108" s="11"/>
      <c r="H108" s="11"/>
      <c r="I108" s="11"/>
      <c r="J108" s="11">
        <f>IF(B108=$M$108,1,IF(B108=$M$109,0.5,IF(B108=$M$110,0.5,)))</f>
        <v>0</v>
      </c>
      <c r="K108" s="11">
        <f>IF(D108=$N$108,10,IF(D108=$N$109,10,IF(D108=$N$110,20,)))</f>
        <v>0</v>
      </c>
      <c r="L108" s="11">
        <f>IF(C108=0,0,IF(C108=1,1,IF(C108=2,0.8,IF(C108&gt;2,0.6,0))))</f>
        <v>0</v>
      </c>
      <c r="M108" s="11" t="s">
        <v>24</v>
      </c>
      <c r="N108" s="11" t="s">
        <v>25</v>
      </c>
      <c r="O108" s="11"/>
      <c r="P108" s="11"/>
      <c r="Q108" s="12"/>
      <c r="R108" s="12"/>
      <c r="S108" s="13"/>
    </row>
    <row r="109" spans="1:19" x14ac:dyDescent="0.25">
      <c r="A109" s="22">
        <f>IF(B109&gt;0,A108+1,)</f>
        <v>0</v>
      </c>
      <c r="B109" s="23"/>
      <c r="C109" s="23"/>
      <c r="D109" s="26"/>
      <c r="E109" s="24">
        <f t="shared" ref="E109:E131" si="8">J109*K109*L109</f>
        <v>0</v>
      </c>
      <c r="F109" s="20"/>
      <c r="G109" s="11"/>
      <c r="H109" s="11"/>
      <c r="I109" s="11"/>
      <c r="J109" s="11">
        <f>IF(B109=$M$108,1,IF(B109=$M$109,0.5,IF(B109=$M$110,0.5,)))</f>
        <v>0</v>
      </c>
      <c r="K109" s="11">
        <f t="shared" ref="K109:K131" si="9">IF(D109=$N$108,10,IF(D109=$N$109,10,IF(D109=$N$110,20,)))</f>
        <v>0</v>
      </c>
      <c r="L109" s="11">
        <f t="shared" ref="L109:L131" si="10">IF(C109=0,0,IF(C109=1,1,IF(C109=2,0.8,IF(C109&gt;2,0.6,0))))</f>
        <v>0</v>
      </c>
      <c r="M109" s="11" t="s">
        <v>26</v>
      </c>
      <c r="N109" s="11" t="s">
        <v>27</v>
      </c>
      <c r="O109" s="11"/>
      <c r="P109" s="11"/>
      <c r="Q109" s="12"/>
      <c r="R109" s="12"/>
      <c r="S109" s="13"/>
    </row>
    <row r="110" spans="1:19" x14ac:dyDescent="0.25">
      <c r="A110" s="22">
        <f>IF(B110&gt;0,A109+1,)</f>
        <v>0</v>
      </c>
      <c r="B110" s="23"/>
      <c r="C110" s="23"/>
      <c r="D110" s="26"/>
      <c r="E110" s="24">
        <f t="shared" si="8"/>
        <v>0</v>
      </c>
      <c r="F110" s="20"/>
      <c r="G110" s="11"/>
      <c r="H110" s="11"/>
      <c r="I110" s="11"/>
      <c r="J110" s="11">
        <f>IF(B110=$M$108,1,IF(B110=$M$109,0.5,IF(B110=$M$110,0.5,)))</f>
        <v>0</v>
      </c>
      <c r="K110" s="11">
        <f t="shared" si="9"/>
        <v>0</v>
      </c>
      <c r="L110" s="11">
        <f t="shared" si="10"/>
        <v>0</v>
      </c>
      <c r="M110" s="11" t="s">
        <v>28</v>
      </c>
      <c r="N110" s="11" t="s">
        <v>29</v>
      </c>
      <c r="O110" s="11"/>
      <c r="P110" s="11"/>
      <c r="Q110" s="12"/>
      <c r="R110" s="12"/>
      <c r="S110" s="13"/>
    </row>
    <row r="111" spans="1:19" x14ac:dyDescent="0.25">
      <c r="A111" s="22">
        <f t="shared" ref="A111:A131" si="11">IF(B111&gt;0,A110+1,)</f>
        <v>0</v>
      </c>
      <c r="B111" s="23"/>
      <c r="C111" s="23"/>
      <c r="D111" s="26"/>
      <c r="E111" s="24">
        <f t="shared" si="8"/>
        <v>0</v>
      </c>
      <c r="F111" s="20"/>
      <c r="G111" s="11"/>
      <c r="H111" s="11"/>
      <c r="I111" s="11"/>
      <c r="J111" s="11">
        <f t="shared" ref="J111:J131" si="12">IF(B111=$M$108,1,IF(B111=$M$109,0.5,IF(B111=$M$110,0.5,)))</f>
        <v>0</v>
      </c>
      <c r="K111" s="11">
        <f t="shared" si="9"/>
        <v>0</v>
      </c>
      <c r="L111" s="11">
        <f t="shared" si="10"/>
        <v>0</v>
      </c>
      <c r="M111" s="11"/>
      <c r="N111" s="11"/>
      <c r="O111" s="11"/>
      <c r="P111" s="11"/>
      <c r="Q111" s="12"/>
      <c r="R111" s="12"/>
      <c r="S111" s="13"/>
    </row>
    <row r="112" spans="1:19" x14ac:dyDescent="0.25">
      <c r="A112" s="22">
        <f t="shared" si="11"/>
        <v>0</v>
      </c>
      <c r="B112" s="23"/>
      <c r="C112" s="23"/>
      <c r="D112" s="26"/>
      <c r="E112" s="24">
        <f t="shared" si="8"/>
        <v>0</v>
      </c>
      <c r="F112" s="20"/>
      <c r="G112" s="11"/>
      <c r="H112" s="11"/>
      <c r="I112" s="11"/>
      <c r="J112" s="11">
        <f t="shared" si="12"/>
        <v>0</v>
      </c>
      <c r="K112" s="11">
        <f t="shared" si="9"/>
        <v>0</v>
      </c>
      <c r="L112" s="11">
        <f t="shared" si="10"/>
        <v>0</v>
      </c>
      <c r="M112" s="11"/>
      <c r="N112" s="11"/>
      <c r="O112" s="11"/>
      <c r="P112" s="11"/>
      <c r="Q112" s="12"/>
      <c r="R112" s="12"/>
      <c r="S112" s="13"/>
    </row>
    <row r="113" spans="1:19" x14ac:dyDescent="0.25">
      <c r="A113" s="22">
        <f t="shared" si="11"/>
        <v>0</v>
      </c>
      <c r="B113" s="23"/>
      <c r="C113" s="23"/>
      <c r="D113" s="26"/>
      <c r="E113" s="24">
        <f t="shared" si="8"/>
        <v>0</v>
      </c>
      <c r="F113" s="20"/>
      <c r="G113" s="11"/>
      <c r="H113" s="11"/>
      <c r="I113" s="11"/>
      <c r="J113" s="11">
        <f t="shared" si="12"/>
        <v>0</v>
      </c>
      <c r="K113" s="11">
        <f t="shared" si="9"/>
        <v>0</v>
      </c>
      <c r="L113" s="11">
        <f t="shared" si="10"/>
        <v>0</v>
      </c>
      <c r="M113" s="11"/>
      <c r="N113" s="11"/>
      <c r="O113" s="11"/>
      <c r="P113" s="11"/>
      <c r="Q113" s="12"/>
      <c r="R113" s="12"/>
      <c r="S113" s="13"/>
    </row>
    <row r="114" spans="1:19" x14ac:dyDescent="0.25">
      <c r="A114" s="22">
        <f t="shared" si="11"/>
        <v>0</v>
      </c>
      <c r="B114" s="23"/>
      <c r="C114" s="23"/>
      <c r="D114" s="26"/>
      <c r="E114" s="24">
        <f t="shared" si="8"/>
        <v>0</v>
      </c>
      <c r="F114" s="20"/>
      <c r="G114" s="11"/>
      <c r="H114" s="11"/>
      <c r="I114" s="11"/>
      <c r="J114" s="11">
        <f t="shared" si="12"/>
        <v>0</v>
      </c>
      <c r="K114" s="11">
        <f t="shared" si="9"/>
        <v>0</v>
      </c>
      <c r="L114" s="11">
        <f t="shared" si="10"/>
        <v>0</v>
      </c>
      <c r="M114" s="11"/>
      <c r="N114" s="11"/>
      <c r="O114" s="11"/>
      <c r="P114" s="11"/>
      <c r="Q114" s="12"/>
      <c r="R114" s="12"/>
      <c r="S114" s="13"/>
    </row>
    <row r="115" spans="1:19" x14ac:dyDescent="0.25">
      <c r="A115" s="22">
        <f t="shared" si="11"/>
        <v>0</v>
      </c>
      <c r="B115" s="23"/>
      <c r="C115" s="23"/>
      <c r="D115" s="26"/>
      <c r="E115" s="24">
        <f t="shared" si="8"/>
        <v>0</v>
      </c>
      <c r="F115" s="20"/>
      <c r="G115" s="11"/>
      <c r="H115" s="11"/>
      <c r="I115" s="11"/>
      <c r="J115" s="11">
        <f t="shared" si="12"/>
        <v>0</v>
      </c>
      <c r="K115" s="11">
        <f t="shared" si="9"/>
        <v>0</v>
      </c>
      <c r="L115" s="11">
        <f t="shared" si="10"/>
        <v>0</v>
      </c>
      <c r="M115" s="11"/>
      <c r="N115" s="11"/>
      <c r="O115" s="11"/>
      <c r="P115" s="11"/>
      <c r="Q115" s="12"/>
      <c r="R115" s="12"/>
      <c r="S115" s="13"/>
    </row>
    <row r="116" spans="1:19" x14ac:dyDescent="0.25">
      <c r="A116" s="22">
        <f t="shared" si="11"/>
        <v>0</v>
      </c>
      <c r="B116" s="23"/>
      <c r="C116" s="23"/>
      <c r="D116" s="26"/>
      <c r="E116" s="24">
        <f t="shared" si="8"/>
        <v>0</v>
      </c>
      <c r="F116" s="20"/>
      <c r="G116" s="11"/>
      <c r="H116" s="11"/>
      <c r="I116" s="11"/>
      <c r="J116" s="11">
        <f t="shared" si="12"/>
        <v>0</v>
      </c>
      <c r="K116" s="11">
        <f t="shared" si="9"/>
        <v>0</v>
      </c>
      <c r="L116" s="11">
        <f t="shared" si="10"/>
        <v>0</v>
      </c>
      <c r="M116" s="11"/>
      <c r="N116" s="11"/>
      <c r="O116" s="11"/>
      <c r="P116" s="11"/>
      <c r="Q116" s="12"/>
      <c r="R116" s="12"/>
      <c r="S116" s="13"/>
    </row>
    <row r="117" spans="1:19" x14ac:dyDescent="0.25">
      <c r="A117" s="22">
        <f t="shared" si="11"/>
        <v>0</v>
      </c>
      <c r="B117" s="23"/>
      <c r="C117" s="23"/>
      <c r="D117" s="26"/>
      <c r="E117" s="24">
        <f t="shared" si="8"/>
        <v>0</v>
      </c>
      <c r="F117" s="20"/>
      <c r="G117" s="11"/>
      <c r="H117" s="11"/>
      <c r="I117" s="11"/>
      <c r="J117" s="11">
        <f t="shared" si="12"/>
        <v>0</v>
      </c>
      <c r="K117" s="11">
        <f t="shared" si="9"/>
        <v>0</v>
      </c>
      <c r="L117" s="11">
        <f t="shared" si="10"/>
        <v>0</v>
      </c>
      <c r="M117" s="11"/>
      <c r="N117" s="11"/>
      <c r="O117" s="11"/>
      <c r="P117" s="11"/>
      <c r="Q117" s="12"/>
      <c r="R117" s="12"/>
      <c r="S117" s="13"/>
    </row>
    <row r="118" spans="1:19" x14ac:dyDescent="0.25">
      <c r="A118" s="22">
        <f t="shared" si="11"/>
        <v>0</v>
      </c>
      <c r="B118" s="23"/>
      <c r="C118" s="23"/>
      <c r="D118" s="26"/>
      <c r="E118" s="24">
        <f t="shared" si="8"/>
        <v>0</v>
      </c>
      <c r="F118" s="20"/>
      <c r="G118" s="11"/>
      <c r="H118" s="11"/>
      <c r="I118" s="11"/>
      <c r="J118" s="11">
        <f t="shared" si="12"/>
        <v>0</v>
      </c>
      <c r="K118" s="11">
        <f t="shared" si="9"/>
        <v>0</v>
      </c>
      <c r="L118" s="11">
        <f t="shared" si="10"/>
        <v>0</v>
      </c>
      <c r="M118" s="11"/>
      <c r="N118" s="11"/>
      <c r="O118" s="11"/>
      <c r="P118" s="11"/>
      <c r="Q118" s="12"/>
      <c r="R118" s="12"/>
      <c r="S118" s="13"/>
    </row>
    <row r="119" spans="1:19" x14ac:dyDescent="0.25">
      <c r="A119" s="22">
        <f t="shared" si="11"/>
        <v>0</v>
      </c>
      <c r="B119" s="23"/>
      <c r="C119" s="23"/>
      <c r="D119" s="26"/>
      <c r="E119" s="24">
        <f t="shared" si="8"/>
        <v>0</v>
      </c>
      <c r="F119" s="20"/>
      <c r="G119" s="11"/>
      <c r="H119" s="11"/>
      <c r="I119" s="11"/>
      <c r="J119" s="11">
        <f t="shared" si="12"/>
        <v>0</v>
      </c>
      <c r="K119" s="11">
        <f t="shared" si="9"/>
        <v>0</v>
      </c>
      <c r="L119" s="11">
        <f t="shared" si="10"/>
        <v>0</v>
      </c>
      <c r="M119" s="11"/>
      <c r="N119" s="11"/>
      <c r="O119" s="11"/>
      <c r="P119" s="11"/>
      <c r="Q119" s="12"/>
      <c r="R119" s="12"/>
      <c r="S119" s="13"/>
    </row>
    <row r="120" spans="1:19" x14ac:dyDescent="0.25">
      <c r="A120" s="22">
        <f t="shared" si="11"/>
        <v>0</v>
      </c>
      <c r="B120" s="23"/>
      <c r="C120" s="23"/>
      <c r="D120" s="26"/>
      <c r="E120" s="24">
        <f t="shared" si="8"/>
        <v>0</v>
      </c>
      <c r="F120" s="20"/>
      <c r="G120" s="11"/>
      <c r="H120" s="11"/>
      <c r="I120" s="11"/>
      <c r="J120" s="11">
        <f t="shared" si="12"/>
        <v>0</v>
      </c>
      <c r="K120" s="11">
        <f t="shared" si="9"/>
        <v>0</v>
      </c>
      <c r="L120" s="11">
        <f t="shared" si="10"/>
        <v>0</v>
      </c>
      <c r="M120" s="11"/>
      <c r="N120" s="11"/>
      <c r="O120" s="11"/>
      <c r="P120" s="11"/>
      <c r="Q120" s="12"/>
      <c r="R120" s="12"/>
      <c r="S120" s="13"/>
    </row>
    <row r="121" spans="1:19" x14ac:dyDescent="0.25">
      <c r="A121" s="22">
        <f t="shared" si="11"/>
        <v>0</v>
      </c>
      <c r="B121" s="23"/>
      <c r="C121" s="23"/>
      <c r="D121" s="26"/>
      <c r="E121" s="24">
        <f t="shared" si="8"/>
        <v>0</v>
      </c>
      <c r="F121" s="20"/>
      <c r="G121" s="11"/>
      <c r="H121" s="11"/>
      <c r="I121" s="11"/>
      <c r="J121" s="11">
        <f t="shared" si="12"/>
        <v>0</v>
      </c>
      <c r="K121" s="11">
        <f t="shared" si="9"/>
        <v>0</v>
      </c>
      <c r="L121" s="11">
        <f t="shared" si="10"/>
        <v>0</v>
      </c>
      <c r="M121" s="11"/>
      <c r="N121" s="11"/>
      <c r="O121" s="11"/>
      <c r="P121" s="11"/>
      <c r="Q121" s="12"/>
      <c r="R121" s="12"/>
      <c r="S121" s="13"/>
    </row>
    <row r="122" spans="1:19" x14ac:dyDescent="0.25">
      <c r="A122" s="22">
        <f t="shared" si="11"/>
        <v>0</v>
      </c>
      <c r="B122" s="23"/>
      <c r="C122" s="23"/>
      <c r="D122" s="26"/>
      <c r="E122" s="24">
        <f t="shared" si="8"/>
        <v>0</v>
      </c>
      <c r="F122" s="20"/>
      <c r="G122" s="11"/>
      <c r="H122" s="11"/>
      <c r="I122" s="11"/>
      <c r="J122" s="11">
        <f t="shared" si="12"/>
        <v>0</v>
      </c>
      <c r="K122" s="11">
        <f t="shared" si="9"/>
        <v>0</v>
      </c>
      <c r="L122" s="11">
        <f t="shared" si="10"/>
        <v>0</v>
      </c>
      <c r="M122" s="11"/>
      <c r="N122" s="11"/>
      <c r="O122" s="11"/>
      <c r="P122" s="11"/>
      <c r="Q122" s="12"/>
      <c r="R122" s="12"/>
      <c r="S122" s="13"/>
    </row>
    <row r="123" spans="1:19" x14ac:dyDescent="0.25">
      <c r="A123" s="22">
        <f t="shared" si="11"/>
        <v>0</v>
      </c>
      <c r="B123" s="23"/>
      <c r="C123" s="23"/>
      <c r="D123" s="26"/>
      <c r="E123" s="24">
        <f t="shared" si="8"/>
        <v>0</v>
      </c>
      <c r="F123" s="20"/>
      <c r="G123" s="11"/>
      <c r="H123" s="11"/>
      <c r="I123" s="11"/>
      <c r="J123" s="11">
        <f t="shared" si="12"/>
        <v>0</v>
      </c>
      <c r="K123" s="11">
        <f t="shared" si="9"/>
        <v>0</v>
      </c>
      <c r="L123" s="11">
        <f t="shared" si="10"/>
        <v>0</v>
      </c>
      <c r="M123" s="11"/>
      <c r="N123" s="11"/>
      <c r="O123" s="11"/>
      <c r="P123" s="11"/>
      <c r="Q123" s="12"/>
      <c r="R123" s="12"/>
      <c r="S123" s="13"/>
    </row>
    <row r="124" spans="1:19" x14ac:dyDescent="0.25">
      <c r="A124" s="22">
        <f t="shared" si="11"/>
        <v>0</v>
      </c>
      <c r="B124" s="23"/>
      <c r="C124" s="23"/>
      <c r="D124" s="26"/>
      <c r="E124" s="24">
        <f t="shared" si="8"/>
        <v>0</v>
      </c>
      <c r="F124" s="20"/>
      <c r="G124" s="11"/>
      <c r="H124" s="11"/>
      <c r="I124" s="11"/>
      <c r="J124" s="11">
        <f t="shared" si="12"/>
        <v>0</v>
      </c>
      <c r="K124" s="11">
        <f t="shared" si="9"/>
        <v>0</v>
      </c>
      <c r="L124" s="11">
        <f t="shared" si="10"/>
        <v>0</v>
      </c>
      <c r="M124" s="11"/>
      <c r="N124" s="11"/>
      <c r="O124" s="11"/>
      <c r="P124" s="11"/>
      <c r="Q124" s="12"/>
      <c r="R124" s="12"/>
      <c r="S124" s="13"/>
    </row>
    <row r="125" spans="1:19" x14ac:dyDescent="0.25">
      <c r="A125" s="22">
        <f t="shared" si="11"/>
        <v>0</v>
      </c>
      <c r="B125" s="23"/>
      <c r="C125" s="23"/>
      <c r="D125" s="26"/>
      <c r="E125" s="24">
        <f t="shared" si="8"/>
        <v>0</v>
      </c>
      <c r="F125" s="20"/>
      <c r="G125" s="11"/>
      <c r="H125" s="11"/>
      <c r="I125" s="11"/>
      <c r="J125" s="11">
        <f t="shared" si="12"/>
        <v>0</v>
      </c>
      <c r="K125" s="11">
        <f t="shared" si="9"/>
        <v>0</v>
      </c>
      <c r="L125" s="11">
        <f t="shared" si="10"/>
        <v>0</v>
      </c>
      <c r="M125" s="11"/>
      <c r="N125" s="11"/>
      <c r="O125" s="11"/>
      <c r="P125" s="11"/>
      <c r="Q125" s="12"/>
      <c r="R125" s="12"/>
      <c r="S125" s="13"/>
    </row>
    <row r="126" spans="1:19" x14ac:dyDescent="0.25">
      <c r="A126" s="22">
        <f t="shared" si="11"/>
        <v>0</v>
      </c>
      <c r="B126" s="23"/>
      <c r="C126" s="23"/>
      <c r="D126" s="26"/>
      <c r="E126" s="24">
        <f t="shared" si="8"/>
        <v>0</v>
      </c>
      <c r="F126" s="20"/>
      <c r="G126" s="11"/>
      <c r="H126" s="11"/>
      <c r="I126" s="11"/>
      <c r="J126" s="11">
        <f t="shared" si="12"/>
        <v>0</v>
      </c>
      <c r="K126" s="11">
        <f t="shared" si="9"/>
        <v>0</v>
      </c>
      <c r="L126" s="11">
        <f t="shared" si="10"/>
        <v>0</v>
      </c>
      <c r="M126" s="11"/>
      <c r="N126" s="11"/>
      <c r="O126" s="11"/>
      <c r="P126" s="11"/>
      <c r="Q126" s="12"/>
      <c r="R126" s="12"/>
      <c r="S126" s="13"/>
    </row>
    <row r="127" spans="1:19" x14ac:dyDescent="0.25">
      <c r="A127" s="22">
        <f t="shared" si="11"/>
        <v>0</v>
      </c>
      <c r="B127" s="23"/>
      <c r="C127" s="23"/>
      <c r="D127" s="26"/>
      <c r="E127" s="24">
        <f t="shared" si="8"/>
        <v>0</v>
      </c>
      <c r="F127" s="20"/>
      <c r="G127" s="11"/>
      <c r="H127" s="11"/>
      <c r="I127" s="11"/>
      <c r="J127" s="11">
        <f t="shared" si="12"/>
        <v>0</v>
      </c>
      <c r="K127" s="11">
        <f t="shared" si="9"/>
        <v>0</v>
      </c>
      <c r="L127" s="11">
        <f t="shared" si="10"/>
        <v>0</v>
      </c>
      <c r="M127" s="11"/>
      <c r="N127" s="11"/>
      <c r="O127" s="11"/>
      <c r="P127" s="11"/>
      <c r="Q127" s="12"/>
      <c r="R127" s="12"/>
      <c r="S127" s="13"/>
    </row>
    <row r="128" spans="1:19" x14ac:dyDescent="0.25">
      <c r="A128" s="22">
        <f t="shared" si="11"/>
        <v>0</v>
      </c>
      <c r="B128" s="23"/>
      <c r="C128" s="23"/>
      <c r="D128" s="26"/>
      <c r="E128" s="24">
        <f t="shared" si="8"/>
        <v>0</v>
      </c>
      <c r="F128" s="20"/>
      <c r="G128" s="11"/>
      <c r="H128" s="11"/>
      <c r="I128" s="11"/>
      <c r="J128" s="11">
        <f t="shared" si="12"/>
        <v>0</v>
      </c>
      <c r="K128" s="11">
        <f t="shared" si="9"/>
        <v>0</v>
      </c>
      <c r="L128" s="11">
        <f t="shared" si="10"/>
        <v>0</v>
      </c>
      <c r="M128" s="11"/>
      <c r="N128" s="11"/>
      <c r="O128" s="11"/>
      <c r="P128" s="11"/>
      <c r="Q128" s="12"/>
      <c r="R128" s="12"/>
      <c r="S128" s="13"/>
    </row>
    <row r="129" spans="1:19" x14ac:dyDescent="0.25">
      <c r="A129" s="22">
        <f t="shared" si="11"/>
        <v>0</v>
      </c>
      <c r="B129" s="23"/>
      <c r="C129" s="23"/>
      <c r="D129" s="26"/>
      <c r="E129" s="24">
        <f t="shared" si="8"/>
        <v>0</v>
      </c>
      <c r="F129" s="20"/>
      <c r="G129" s="11"/>
      <c r="H129" s="11"/>
      <c r="I129" s="11"/>
      <c r="J129" s="11">
        <f t="shared" si="12"/>
        <v>0</v>
      </c>
      <c r="K129" s="11">
        <f t="shared" si="9"/>
        <v>0</v>
      </c>
      <c r="L129" s="11">
        <f t="shared" si="10"/>
        <v>0</v>
      </c>
      <c r="M129" s="11"/>
      <c r="N129" s="11"/>
      <c r="O129" s="11"/>
      <c r="P129" s="11"/>
      <c r="Q129" s="12"/>
      <c r="R129" s="12"/>
      <c r="S129" s="13"/>
    </row>
    <row r="130" spans="1:19" x14ac:dyDescent="0.25">
      <c r="A130" s="22">
        <f t="shared" si="11"/>
        <v>0</v>
      </c>
      <c r="B130" s="23"/>
      <c r="C130" s="23"/>
      <c r="D130" s="26"/>
      <c r="E130" s="24">
        <f t="shared" si="8"/>
        <v>0</v>
      </c>
      <c r="F130" s="20"/>
      <c r="G130" s="11"/>
      <c r="H130" s="11"/>
      <c r="I130" s="11"/>
      <c r="J130" s="11">
        <f t="shared" si="12"/>
        <v>0</v>
      </c>
      <c r="K130" s="11">
        <f t="shared" si="9"/>
        <v>0</v>
      </c>
      <c r="L130" s="11">
        <f t="shared" si="10"/>
        <v>0</v>
      </c>
      <c r="M130" s="11"/>
      <c r="N130" s="11"/>
      <c r="O130" s="11"/>
      <c r="P130" s="11"/>
      <c r="Q130" s="12"/>
      <c r="R130" s="12"/>
      <c r="S130" s="13"/>
    </row>
    <row r="131" spans="1:19" x14ac:dyDescent="0.25">
      <c r="A131" s="22">
        <f t="shared" si="11"/>
        <v>0</v>
      </c>
      <c r="B131" s="23"/>
      <c r="C131" s="23"/>
      <c r="D131" s="26"/>
      <c r="E131" s="24">
        <f t="shared" si="8"/>
        <v>0</v>
      </c>
      <c r="F131" s="20"/>
      <c r="G131" s="11"/>
      <c r="H131" s="11"/>
      <c r="I131" s="11"/>
      <c r="J131" s="11">
        <f t="shared" si="12"/>
        <v>0</v>
      </c>
      <c r="K131" s="11">
        <f t="shared" si="9"/>
        <v>0</v>
      </c>
      <c r="L131" s="11">
        <f t="shared" si="10"/>
        <v>0</v>
      </c>
      <c r="M131" s="11"/>
      <c r="N131" s="11"/>
      <c r="O131" s="11"/>
      <c r="P131" s="11"/>
      <c r="Q131" s="12"/>
      <c r="R131" s="12"/>
      <c r="S131" s="13"/>
    </row>
    <row r="132" spans="1:19" x14ac:dyDescent="0.25">
      <c r="F132" s="20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2"/>
      <c r="R132" s="12"/>
      <c r="S132" s="13"/>
    </row>
    <row r="133" spans="1:19" x14ac:dyDescent="0.25">
      <c r="F133" s="20"/>
      <c r="G133" s="11"/>
      <c r="H133" s="11"/>
      <c r="I133" s="11"/>
      <c r="J133" s="11"/>
      <c r="K133" s="27"/>
      <c r="L133" s="11"/>
      <c r="M133" s="11"/>
      <c r="N133" s="11"/>
      <c r="O133" s="11"/>
      <c r="P133" s="11"/>
      <c r="Q133" s="12"/>
      <c r="R133" s="12"/>
      <c r="S133" s="13"/>
    </row>
    <row r="134" spans="1:19" ht="15.75" x14ac:dyDescent="0.25">
      <c r="A134" s="9" t="s">
        <v>72</v>
      </c>
      <c r="F134" s="15">
        <f>SUM(D138:D162)</f>
        <v>0</v>
      </c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2"/>
      <c r="R134" s="12"/>
      <c r="S134" s="13"/>
    </row>
    <row r="135" spans="1:19" ht="26.25" customHeight="1" x14ac:dyDescent="0.25">
      <c r="A135" s="28"/>
      <c r="B135" s="56" t="s">
        <v>30</v>
      </c>
      <c r="C135" s="56"/>
      <c r="D135" s="56"/>
      <c r="E135" s="56"/>
      <c r="F135" s="20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2"/>
      <c r="R135" s="12"/>
      <c r="S135" s="13"/>
    </row>
    <row r="136" spans="1:19" x14ac:dyDescent="0.25">
      <c r="A136" s="28"/>
      <c r="F136" s="20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2"/>
      <c r="R136" s="12"/>
      <c r="S136" s="13"/>
    </row>
    <row r="137" spans="1:19" ht="15.75" x14ac:dyDescent="0.25">
      <c r="B137" s="21" t="s">
        <v>23</v>
      </c>
      <c r="C137" s="21" t="s">
        <v>8</v>
      </c>
      <c r="D137" s="21" t="s">
        <v>9</v>
      </c>
      <c r="F137" s="20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2"/>
      <c r="R137" s="12"/>
      <c r="S137" s="13"/>
    </row>
    <row r="138" spans="1:19" x14ac:dyDescent="0.25">
      <c r="A138" s="22">
        <f>IF(B138&gt;0,1,)</f>
        <v>0</v>
      </c>
      <c r="B138" s="23"/>
      <c r="C138" s="23"/>
      <c r="D138" s="24">
        <f>K138*L138</f>
        <v>0</v>
      </c>
      <c r="F138" s="20"/>
      <c r="G138" s="11"/>
      <c r="H138" s="11"/>
      <c r="I138" s="11"/>
      <c r="J138" s="11"/>
      <c r="K138" s="11">
        <f t="shared" ref="K138:K162" si="13">IF(B138=$M$138,1.5,IF(B138=$M$139,1.5,IF(B138=$M$140,4,)))</f>
        <v>0</v>
      </c>
      <c r="L138" s="11">
        <f>IF(C138=0,0,IF(C138&lt;=3,1,IF(C138&lt;=5,0.9,IF(C138&gt;=6,0.8,0))))</f>
        <v>0</v>
      </c>
      <c r="M138" s="11" t="s">
        <v>25</v>
      </c>
      <c r="N138" s="11"/>
      <c r="O138" s="11"/>
      <c r="P138" s="11"/>
      <c r="Q138" s="12"/>
      <c r="R138" s="12"/>
      <c r="S138" s="13"/>
    </row>
    <row r="139" spans="1:19" x14ac:dyDescent="0.25">
      <c r="A139" s="22">
        <f>IF(B139&gt;0,A138+1,)</f>
        <v>0</v>
      </c>
      <c r="B139" s="23"/>
      <c r="C139" s="23"/>
      <c r="D139" s="24">
        <f t="shared" ref="D139:D162" si="14">K139*L139</f>
        <v>0</v>
      </c>
      <c r="F139" s="20"/>
      <c r="G139" s="11"/>
      <c r="H139" s="11"/>
      <c r="I139" s="11"/>
      <c r="J139" s="11"/>
      <c r="K139" s="11">
        <f t="shared" si="13"/>
        <v>0</v>
      </c>
      <c r="L139" s="11">
        <f t="shared" ref="L139:L162" si="15">IF(C139=0,0,IF(C139&lt;=3,1,IF(C139&lt;=5,0.9,IF(C139&gt;=6,0.8,0))))</f>
        <v>0</v>
      </c>
      <c r="M139" s="11" t="s">
        <v>27</v>
      </c>
      <c r="N139" s="11"/>
      <c r="O139" s="11"/>
      <c r="P139" s="11"/>
      <c r="Q139" s="12"/>
      <c r="R139" s="12"/>
      <c r="S139" s="13"/>
    </row>
    <row r="140" spans="1:19" x14ac:dyDescent="0.25">
      <c r="A140" s="22">
        <f>IF(B140&gt;0,A139+1,)</f>
        <v>0</v>
      </c>
      <c r="B140" s="23"/>
      <c r="C140" s="23"/>
      <c r="D140" s="24">
        <f t="shared" si="14"/>
        <v>0</v>
      </c>
      <c r="F140" s="20"/>
      <c r="G140" s="11"/>
      <c r="H140" s="11"/>
      <c r="I140" s="11"/>
      <c r="J140" s="11"/>
      <c r="K140" s="11">
        <f t="shared" si="13"/>
        <v>0</v>
      </c>
      <c r="L140" s="11">
        <f t="shared" si="15"/>
        <v>0</v>
      </c>
      <c r="M140" s="11" t="s">
        <v>29</v>
      </c>
      <c r="N140" s="11"/>
      <c r="O140" s="11"/>
      <c r="P140" s="11"/>
      <c r="Q140" s="12"/>
      <c r="R140" s="12"/>
      <c r="S140" s="13"/>
    </row>
    <row r="141" spans="1:19" x14ac:dyDescent="0.25">
      <c r="A141" s="22">
        <f>IF(B141&gt;0,A140+1,)</f>
        <v>0</v>
      </c>
      <c r="B141" s="23"/>
      <c r="C141" s="23"/>
      <c r="D141" s="24">
        <f t="shared" si="14"/>
        <v>0</v>
      </c>
      <c r="F141" s="20"/>
      <c r="G141" s="11"/>
      <c r="H141" s="11"/>
      <c r="I141" s="11"/>
      <c r="J141" s="11"/>
      <c r="K141" s="11">
        <f t="shared" si="13"/>
        <v>0</v>
      </c>
      <c r="L141" s="11">
        <f t="shared" si="15"/>
        <v>0</v>
      </c>
      <c r="M141" s="11"/>
      <c r="N141" s="11"/>
      <c r="O141" s="11"/>
      <c r="P141" s="11"/>
      <c r="Q141" s="12"/>
      <c r="R141" s="12"/>
      <c r="S141" s="13"/>
    </row>
    <row r="142" spans="1:19" x14ac:dyDescent="0.25">
      <c r="A142" s="22">
        <f>IF(B142&gt;0,A141+1,)</f>
        <v>0</v>
      </c>
      <c r="B142" s="23"/>
      <c r="C142" s="23"/>
      <c r="D142" s="24">
        <f t="shared" si="14"/>
        <v>0</v>
      </c>
      <c r="F142" s="20"/>
      <c r="G142" s="11"/>
      <c r="H142" s="11"/>
      <c r="I142" s="11"/>
      <c r="J142" s="11"/>
      <c r="K142" s="11">
        <f t="shared" si="13"/>
        <v>0</v>
      </c>
      <c r="L142" s="11">
        <f t="shared" si="15"/>
        <v>0</v>
      </c>
      <c r="M142" s="11"/>
      <c r="N142" s="11"/>
      <c r="O142" s="11"/>
      <c r="P142" s="11"/>
      <c r="Q142" s="12"/>
      <c r="R142" s="12"/>
      <c r="S142" s="13"/>
    </row>
    <row r="143" spans="1:19" x14ac:dyDescent="0.25">
      <c r="A143" s="22">
        <f>IF(B143&gt;0,A142+1,)</f>
        <v>0</v>
      </c>
      <c r="B143" s="23"/>
      <c r="C143" s="23"/>
      <c r="D143" s="24">
        <f t="shared" si="14"/>
        <v>0</v>
      </c>
      <c r="F143" s="20"/>
      <c r="G143" s="11"/>
      <c r="H143" s="11"/>
      <c r="I143" s="11"/>
      <c r="J143" s="11"/>
      <c r="K143" s="11">
        <f t="shared" si="13"/>
        <v>0</v>
      </c>
      <c r="L143" s="11">
        <f t="shared" si="15"/>
        <v>0</v>
      </c>
      <c r="M143" s="11"/>
      <c r="N143" s="11"/>
      <c r="O143" s="11"/>
      <c r="P143" s="11"/>
      <c r="Q143" s="12"/>
      <c r="R143" s="12"/>
      <c r="S143" s="13"/>
    </row>
    <row r="144" spans="1:19" x14ac:dyDescent="0.25">
      <c r="A144" s="22">
        <f t="shared" ref="A144:A162" si="16">IF(B144&gt;0,A143+1,)</f>
        <v>0</v>
      </c>
      <c r="B144" s="23"/>
      <c r="C144" s="23"/>
      <c r="D144" s="24">
        <f t="shared" si="14"/>
        <v>0</v>
      </c>
      <c r="F144" s="20"/>
      <c r="G144" s="11"/>
      <c r="H144" s="11"/>
      <c r="I144" s="11"/>
      <c r="J144" s="11"/>
      <c r="K144" s="11">
        <f t="shared" si="13"/>
        <v>0</v>
      </c>
      <c r="L144" s="11">
        <f t="shared" si="15"/>
        <v>0</v>
      </c>
      <c r="M144" s="11"/>
      <c r="N144" s="11"/>
      <c r="O144" s="11"/>
      <c r="P144" s="11"/>
      <c r="Q144" s="12"/>
      <c r="R144" s="12"/>
      <c r="S144" s="13"/>
    </row>
    <row r="145" spans="1:19" x14ac:dyDescent="0.25">
      <c r="A145" s="22">
        <f t="shared" si="16"/>
        <v>0</v>
      </c>
      <c r="B145" s="23"/>
      <c r="C145" s="23"/>
      <c r="D145" s="24">
        <f>K145*L145</f>
        <v>0</v>
      </c>
      <c r="F145" s="20"/>
      <c r="G145" s="11"/>
      <c r="H145" s="11"/>
      <c r="I145" s="11"/>
      <c r="J145" s="11"/>
      <c r="K145" s="11">
        <f t="shared" si="13"/>
        <v>0</v>
      </c>
      <c r="L145" s="11">
        <f t="shared" si="15"/>
        <v>0</v>
      </c>
      <c r="M145" s="11"/>
      <c r="N145" s="11"/>
      <c r="O145" s="11"/>
      <c r="P145" s="11"/>
      <c r="Q145" s="12"/>
      <c r="R145" s="12"/>
      <c r="S145" s="13"/>
    </row>
    <row r="146" spans="1:19" x14ac:dyDescent="0.25">
      <c r="A146" s="22">
        <f t="shared" si="16"/>
        <v>0</v>
      </c>
      <c r="B146" s="23"/>
      <c r="C146" s="23"/>
      <c r="D146" s="24">
        <f t="shared" si="14"/>
        <v>0</v>
      </c>
      <c r="F146" s="20"/>
      <c r="G146" s="11"/>
      <c r="H146" s="11"/>
      <c r="I146" s="11"/>
      <c r="J146" s="11"/>
      <c r="K146" s="11">
        <f t="shared" si="13"/>
        <v>0</v>
      </c>
      <c r="L146" s="11">
        <f t="shared" si="15"/>
        <v>0</v>
      </c>
      <c r="M146" s="11"/>
      <c r="N146" s="11"/>
      <c r="O146" s="11"/>
      <c r="P146" s="11"/>
      <c r="Q146" s="12"/>
      <c r="R146" s="12"/>
      <c r="S146" s="13"/>
    </row>
    <row r="147" spans="1:19" x14ac:dyDescent="0.25">
      <c r="A147" s="22">
        <f t="shared" si="16"/>
        <v>0</v>
      </c>
      <c r="B147" s="23"/>
      <c r="C147" s="23"/>
      <c r="D147" s="24">
        <f t="shared" si="14"/>
        <v>0</v>
      </c>
      <c r="F147" s="20"/>
      <c r="G147" s="11"/>
      <c r="H147" s="11"/>
      <c r="I147" s="11"/>
      <c r="J147" s="11"/>
      <c r="K147" s="11">
        <f t="shared" si="13"/>
        <v>0</v>
      </c>
      <c r="L147" s="11">
        <f t="shared" si="15"/>
        <v>0</v>
      </c>
      <c r="M147" s="11"/>
      <c r="N147" s="11"/>
      <c r="O147" s="11"/>
      <c r="P147" s="11"/>
      <c r="Q147" s="12"/>
      <c r="R147" s="12"/>
      <c r="S147" s="13"/>
    </row>
    <row r="148" spans="1:19" x14ac:dyDescent="0.25">
      <c r="A148" s="22">
        <f t="shared" si="16"/>
        <v>0</v>
      </c>
      <c r="B148" s="23"/>
      <c r="C148" s="23"/>
      <c r="D148" s="24">
        <f t="shared" si="14"/>
        <v>0</v>
      </c>
      <c r="F148" s="20"/>
      <c r="G148" s="11"/>
      <c r="H148" s="11"/>
      <c r="I148" s="11"/>
      <c r="J148" s="11"/>
      <c r="K148" s="11">
        <f t="shared" si="13"/>
        <v>0</v>
      </c>
      <c r="L148" s="11">
        <f t="shared" si="15"/>
        <v>0</v>
      </c>
      <c r="M148" s="11"/>
      <c r="N148" s="11"/>
      <c r="O148" s="11"/>
      <c r="P148" s="11"/>
      <c r="Q148" s="12"/>
      <c r="R148" s="12"/>
      <c r="S148" s="13"/>
    </row>
    <row r="149" spans="1:19" x14ac:dyDescent="0.25">
      <c r="A149" s="22">
        <f t="shared" si="16"/>
        <v>0</v>
      </c>
      <c r="B149" s="23"/>
      <c r="C149" s="23"/>
      <c r="D149" s="24">
        <f t="shared" si="14"/>
        <v>0</v>
      </c>
      <c r="F149" s="20"/>
      <c r="G149" s="11"/>
      <c r="H149" s="11"/>
      <c r="I149" s="11"/>
      <c r="J149" s="11"/>
      <c r="K149" s="11">
        <f t="shared" si="13"/>
        <v>0</v>
      </c>
      <c r="L149" s="11">
        <f t="shared" si="15"/>
        <v>0</v>
      </c>
      <c r="M149" s="11"/>
      <c r="N149" s="11"/>
      <c r="O149" s="11"/>
      <c r="P149" s="11"/>
      <c r="Q149" s="12"/>
      <c r="R149" s="12"/>
      <c r="S149" s="13"/>
    </row>
    <row r="150" spans="1:19" x14ac:dyDescent="0.25">
      <c r="A150" s="22">
        <f t="shared" si="16"/>
        <v>0</v>
      </c>
      <c r="B150" s="23"/>
      <c r="C150" s="23"/>
      <c r="D150" s="24">
        <f t="shared" si="14"/>
        <v>0</v>
      </c>
      <c r="F150" s="20"/>
      <c r="G150" s="11"/>
      <c r="H150" s="11"/>
      <c r="I150" s="11"/>
      <c r="J150" s="11"/>
      <c r="K150" s="11">
        <f t="shared" si="13"/>
        <v>0</v>
      </c>
      <c r="L150" s="11">
        <f t="shared" si="15"/>
        <v>0</v>
      </c>
      <c r="M150" s="11"/>
      <c r="N150" s="11"/>
      <c r="O150" s="11"/>
      <c r="P150" s="11"/>
      <c r="Q150" s="12"/>
      <c r="R150" s="12"/>
      <c r="S150" s="13"/>
    </row>
    <row r="151" spans="1:19" x14ac:dyDescent="0.25">
      <c r="A151" s="22">
        <f t="shared" si="16"/>
        <v>0</v>
      </c>
      <c r="B151" s="23"/>
      <c r="C151" s="23"/>
      <c r="D151" s="24">
        <f t="shared" si="14"/>
        <v>0</v>
      </c>
      <c r="F151" s="20"/>
      <c r="G151" s="11"/>
      <c r="H151" s="11"/>
      <c r="I151" s="11"/>
      <c r="J151" s="11"/>
      <c r="K151" s="11">
        <f t="shared" si="13"/>
        <v>0</v>
      </c>
      <c r="L151" s="11">
        <f t="shared" si="15"/>
        <v>0</v>
      </c>
      <c r="M151" s="11"/>
      <c r="N151" s="11"/>
      <c r="O151" s="11"/>
      <c r="P151" s="11"/>
      <c r="Q151" s="12"/>
      <c r="R151" s="12"/>
      <c r="S151" s="13"/>
    </row>
    <row r="152" spans="1:19" x14ac:dyDescent="0.25">
      <c r="A152" s="22">
        <f t="shared" si="16"/>
        <v>0</v>
      </c>
      <c r="B152" s="23"/>
      <c r="C152" s="23"/>
      <c r="D152" s="24">
        <f t="shared" si="14"/>
        <v>0</v>
      </c>
      <c r="F152" s="20"/>
      <c r="G152" s="11"/>
      <c r="H152" s="11"/>
      <c r="I152" s="11"/>
      <c r="J152" s="11"/>
      <c r="K152" s="11">
        <f t="shared" si="13"/>
        <v>0</v>
      </c>
      <c r="L152" s="11">
        <f t="shared" si="15"/>
        <v>0</v>
      </c>
      <c r="M152" s="11"/>
      <c r="N152" s="11"/>
      <c r="O152" s="11"/>
      <c r="P152" s="11"/>
      <c r="Q152" s="12"/>
      <c r="R152" s="12"/>
      <c r="S152" s="13"/>
    </row>
    <row r="153" spans="1:19" x14ac:dyDescent="0.25">
      <c r="A153" s="22">
        <f t="shared" si="16"/>
        <v>0</v>
      </c>
      <c r="B153" s="23"/>
      <c r="C153" s="23"/>
      <c r="D153" s="24">
        <f t="shared" si="14"/>
        <v>0</v>
      </c>
      <c r="F153" s="20"/>
      <c r="G153" s="11"/>
      <c r="H153" s="11"/>
      <c r="I153" s="11"/>
      <c r="J153" s="11"/>
      <c r="K153" s="11">
        <f t="shared" si="13"/>
        <v>0</v>
      </c>
      <c r="L153" s="11">
        <f t="shared" si="15"/>
        <v>0</v>
      </c>
      <c r="M153" s="11"/>
      <c r="N153" s="11"/>
      <c r="O153" s="11"/>
      <c r="P153" s="11"/>
      <c r="Q153" s="12"/>
      <c r="R153" s="12"/>
      <c r="S153" s="13"/>
    </row>
    <row r="154" spans="1:19" x14ac:dyDescent="0.25">
      <c r="A154" s="22">
        <f t="shared" si="16"/>
        <v>0</v>
      </c>
      <c r="B154" s="23"/>
      <c r="C154" s="23"/>
      <c r="D154" s="24">
        <f t="shared" si="14"/>
        <v>0</v>
      </c>
      <c r="F154" s="20"/>
      <c r="G154" s="11"/>
      <c r="H154" s="11"/>
      <c r="I154" s="11"/>
      <c r="J154" s="11"/>
      <c r="K154" s="11">
        <f t="shared" si="13"/>
        <v>0</v>
      </c>
      <c r="L154" s="11">
        <f t="shared" si="15"/>
        <v>0</v>
      </c>
      <c r="M154" s="11"/>
      <c r="N154" s="11"/>
      <c r="O154" s="11"/>
      <c r="P154" s="11"/>
      <c r="Q154" s="12"/>
      <c r="R154" s="12"/>
      <c r="S154" s="13"/>
    </row>
    <row r="155" spans="1:19" x14ac:dyDescent="0.25">
      <c r="A155" s="22">
        <f t="shared" si="16"/>
        <v>0</v>
      </c>
      <c r="B155" s="23"/>
      <c r="C155" s="23"/>
      <c r="D155" s="24">
        <f t="shared" si="14"/>
        <v>0</v>
      </c>
      <c r="F155" s="20"/>
      <c r="G155" s="11"/>
      <c r="H155" s="11"/>
      <c r="I155" s="11"/>
      <c r="J155" s="11"/>
      <c r="K155" s="11">
        <f t="shared" si="13"/>
        <v>0</v>
      </c>
      <c r="L155" s="11">
        <f t="shared" si="15"/>
        <v>0</v>
      </c>
      <c r="M155" s="11"/>
      <c r="N155" s="11"/>
      <c r="O155" s="11"/>
      <c r="P155" s="11"/>
      <c r="Q155" s="12"/>
      <c r="R155" s="12"/>
      <c r="S155" s="13"/>
    </row>
    <row r="156" spans="1:19" x14ac:dyDescent="0.25">
      <c r="A156" s="22">
        <f t="shared" si="16"/>
        <v>0</v>
      </c>
      <c r="B156" s="23"/>
      <c r="C156" s="23"/>
      <c r="D156" s="24">
        <f t="shared" si="14"/>
        <v>0</v>
      </c>
      <c r="F156" s="20"/>
      <c r="G156" s="11"/>
      <c r="H156" s="11"/>
      <c r="I156" s="11"/>
      <c r="J156" s="11"/>
      <c r="K156" s="11">
        <f t="shared" si="13"/>
        <v>0</v>
      </c>
      <c r="L156" s="11">
        <f t="shared" si="15"/>
        <v>0</v>
      </c>
      <c r="M156" s="11"/>
      <c r="N156" s="11"/>
      <c r="O156" s="11"/>
      <c r="P156" s="11"/>
      <c r="Q156" s="12"/>
      <c r="R156" s="12"/>
      <c r="S156" s="13"/>
    </row>
    <row r="157" spans="1:19" x14ac:dyDescent="0.25">
      <c r="A157" s="22">
        <f t="shared" si="16"/>
        <v>0</v>
      </c>
      <c r="B157" s="23"/>
      <c r="C157" s="23"/>
      <c r="D157" s="24">
        <f t="shared" si="14"/>
        <v>0</v>
      </c>
      <c r="F157" s="20"/>
      <c r="G157" s="11"/>
      <c r="H157" s="11"/>
      <c r="I157" s="11"/>
      <c r="J157" s="11"/>
      <c r="K157" s="11">
        <f t="shared" si="13"/>
        <v>0</v>
      </c>
      <c r="L157" s="11">
        <f t="shared" si="15"/>
        <v>0</v>
      </c>
      <c r="M157" s="11"/>
      <c r="N157" s="11"/>
      <c r="O157" s="11"/>
      <c r="P157" s="11"/>
      <c r="Q157" s="12"/>
      <c r="R157" s="12"/>
      <c r="S157" s="13"/>
    </row>
    <row r="158" spans="1:19" x14ac:dyDescent="0.25">
      <c r="A158" s="22">
        <f t="shared" si="16"/>
        <v>0</v>
      </c>
      <c r="B158" s="23"/>
      <c r="C158" s="23"/>
      <c r="D158" s="24">
        <f t="shared" si="14"/>
        <v>0</v>
      </c>
      <c r="F158" s="20"/>
      <c r="G158" s="11"/>
      <c r="H158" s="11"/>
      <c r="I158" s="11"/>
      <c r="J158" s="11"/>
      <c r="K158" s="11">
        <f t="shared" si="13"/>
        <v>0</v>
      </c>
      <c r="L158" s="11">
        <f t="shared" si="15"/>
        <v>0</v>
      </c>
      <c r="M158" s="11"/>
      <c r="N158" s="11"/>
      <c r="O158" s="11"/>
      <c r="P158" s="11"/>
      <c r="Q158" s="12"/>
      <c r="R158" s="12"/>
      <c r="S158" s="13"/>
    </row>
    <row r="159" spans="1:19" x14ac:dyDescent="0.25">
      <c r="A159" s="22">
        <f t="shared" si="16"/>
        <v>0</v>
      </c>
      <c r="B159" s="23"/>
      <c r="C159" s="23"/>
      <c r="D159" s="24">
        <f t="shared" si="14"/>
        <v>0</v>
      </c>
      <c r="F159" s="20"/>
      <c r="G159" s="11"/>
      <c r="H159" s="11"/>
      <c r="I159" s="11"/>
      <c r="J159" s="11"/>
      <c r="K159" s="11">
        <f t="shared" si="13"/>
        <v>0</v>
      </c>
      <c r="L159" s="11">
        <f t="shared" si="15"/>
        <v>0</v>
      </c>
      <c r="M159" s="11"/>
      <c r="N159" s="11"/>
      <c r="O159" s="11"/>
      <c r="P159" s="11"/>
      <c r="Q159" s="12"/>
      <c r="R159" s="12"/>
      <c r="S159" s="13"/>
    </row>
    <row r="160" spans="1:19" x14ac:dyDescent="0.25">
      <c r="A160" s="22">
        <f t="shared" si="16"/>
        <v>0</v>
      </c>
      <c r="B160" s="23"/>
      <c r="C160" s="23"/>
      <c r="D160" s="24">
        <f t="shared" si="14"/>
        <v>0</v>
      </c>
      <c r="F160" s="20"/>
      <c r="G160" s="11"/>
      <c r="H160" s="11"/>
      <c r="I160" s="11"/>
      <c r="J160" s="11"/>
      <c r="K160" s="11">
        <f t="shared" si="13"/>
        <v>0</v>
      </c>
      <c r="L160" s="11">
        <f t="shared" si="15"/>
        <v>0</v>
      </c>
      <c r="M160" s="11"/>
      <c r="N160" s="11"/>
      <c r="O160" s="11"/>
      <c r="P160" s="11"/>
      <c r="Q160" s="12"/>
      <c r="R160" s="12"/>
      <c r="S160" s="13"/>
    </row>
    <row r="161" spans="1:19" x14ac:dyDescent="0.25">
      <c r="A161" s="22">
        <f t="shared" si="16"/>
        <v>0</v>
      </c>
      <c r="B161" s="23"/>
      <c r="C161" s="23"/>
      <c r="D161" s="24">
        <f t="shared" si="14"/>
        <v>0</v>
      </c>
      <c r="F161" s="20"/>
      <c r="G161" s="11"/>
      <c r="H161" s="11"/>
      <c r="I161" s="11"/>
      <c r="J161" s="11"/>
      <c r="K161" s="11">
        <f t="shared" si="13"/>
        <v>0</v>
      </c>
      <c r="L161" s="11">
        <f t="shared" si="15"/>
        <v>0</v>
      </c>
      <c r="M161" s="11"/>
      <c r="N161" s="11"/>
      <c r="O161" s="11"/>
      <c r="P161" s="11"/>
      <c r="Q161" s="12"/>
      <c r="R161" s="12"/>
      <c r="S161" s="13"/>
    </row>
    <row r="162" spans="1:19" x14ac:dyDescent="0.25">
      <c r="A162" s="22">
        <f t="shared" si="16"/>
        <v>0</v>
      </c>
      <c r="B162" s="23"/>
      <c r="C162" s="23"/>
      <c r="D162" s="24">
        <f t="shared" si="14"/>
        <v>0</v>
      </c>
      <c r="F162" s="20"/>
      <c r="G162" s="11"/>
      <c r="H162" s="11"/>
      <c r="I162" s="11"/>
      <c r="J162" s="11"/>
      <c r="K162" s="11">
        <f t="shared" si="13"/>
        <v>0</v>
      </c>
      <c r="L162" s="11">
        <f t="shared" si="15"/>
        <v>0</v>
      </c>
      <c r="M162" s="11"/>
      <c r="N162" s="11"/>
      <c r="O162" s="11"/>
      <c r="P162" s="11"/>
      <c r="Q162" s="12"/>
      <c r="R162" s="12"/>
      <c r="S162" s="13"/>
    </row>
    <row r="165" spans="1:19" ht="15.75" x14ac:dyDescent="0.25">
      <c r="A165" s="9" t="s">
        <v>73</v>
      </c>
      <c r="F165" s="29">
        <f>SUM(F169:F189)</f>
        <v>0</v>
      </c>
    </row>
    <row r="166" spans="1:19" ht="63.75" customHeight="1" x14ac:dyDescent="0.25">
      <c r="A166" s="9"/>
      <c r="B166" s="56" t="s">
        <v>31</v>
      </c>
      <c r="C166" s="56"/>
      <c r="D166" s="56"/>
      <c r="E166" s="56"/>
      <c r="F166" s="30"/>
    </row>
    <row r="167" spans="1:19" x14ac:dyDescent="0.25">
      <c r="B167" s="31"/>
    </row>
    <row r="168" spans="1:19" ht="15.75" x14ac:dyDescent="0.25">
      <c r="B168" s="21" t="s">
        <v>23</v>
      </c>
      <c r="C168" s="66" t="s">
        <v>32</v>
      </c>
      <c r="D168" s="67"/>
      <c r="E168" s="68"/>
      <c r="F168" s="21" t="s">
        <v>9</v>
      </c>
    </row>
    <row r="169" spans="1:19" x14ac:dyDescent="0.25">
      <c r="A169" s="22">
        <f>IF(B169&gt;0,1,)</f>
        <v>0</v>
      </c>
      <c r="B169" s="23"/>
      <c r="C169" s="62"/>
      <c r="D169" s="65"/>
      <c r="E169" s="63"/>
      <c r="F169" s="24">
        <f>L169</f>
        <v>0</v>
      </c>
      <c r="L169" s="32">
        <f>IF(B169=$M$169,IF(C169=$N$169,0.75,IF(C169=$N$170,0.2,)),IF(B169=$M$170,IF(C169=$N$169,2,IF(C169=$N$170,0.5,)),0))</f>
        <v>0</v>
      </c>
      <c r="M169" s="32" t="s">
        <v>33</v>
      </c>
      <c r="N169" s="32" t="s">
        <v>34</v>
      </c>
    </row>
    <row r="170" spans="1:19" x14ac:dyDescent="0.25">
      <c r="A170" s="22">
        <f>IF(B170&gt;0,A169+1,)</f>
        <v>0</v>
      </c>
      <c r="B170" s="23"/>
      <c r="C170" s="62"/>
      <c r="D170" s="65"/>
      <c r="E170" s="63"/>
      <c r="F170" s="24">
        <f>L170</f>
        <v>0</v>
      </c>
      <c r="L170" s="32">
        <f>IF(B170=$M$169,IF(C170=$N$169,0.75,IF(C170=$N$170,0.2,)),IF(B170=$M$170,IF(C170=$N$169,2,IF(C170=$N$170,0.5,)),0))</f>
        <v>0</v>
      </c>
      <c r="M170" s="32" t="s">
        <v>29</v>
      </c>
      <c r="N170" s="32" t="s">
        <v>35</v>
      </c>
    </row>
    <row r="171" spans="1:19" x14ac:dyDescent="0.25">
      <c r="A171" s="22">
        <f>IF(B171&gt;0,A170+1,)</f>
        <v>0</v>
      </c>
      <c r="B171" s="23"/>
      <c r="C171" s="62"/>
      <c r="D171" s="65"/>
      <c r="E171" s="63"/>
      <c r="F171" s="24">
        <f>L171</f>
        <v>0</v>
      </c>
      <c r="L171" s="32">
        <f>IF(B171=$M$169,IF(C171=$N$169,0.75,IF(C171=$N$170,0.2,)),IF(B171=$M$170,IF(C171=$N$169,2,IF(C171=$N$170,0.5,)),0))</f>
        <v>0</v>
      </c>
    </row>
    <row r="172" spans="1:19" x14ac:dyDescent="0.25">
      <c r="A172" s="22">
        <f>IF(B172&gt;0,A171+1,)</f>
        <v>0</v>
      </c>
      <c r="B172" s="23"/>
      <c r="C172" s="62"/>
      <c r="D172" s="65"/>
      <c r="E172" s="63"/>
      <c r="F172" s="24">
        <f>L172</f>
        <v>0</v>
      </c>
      <c r="L172" s="32">
        <f>IF(B172=$M$169,IF(C172=$N$169,0.75,IF(C172=$N$170,0.2,)),IF(B172=$M$170,IF(C172=$N$169,2,IF(C172=$N$170,0.5,)),0))</f>
        <v>0</v>
      </c>
    </row>
    <row r="173" spans="1:19" x14ac:dyDescent="0.25">
      <c r="A173" s="22">
        <f>IF(B173&gt;0,A172+1,)</f>
        <v>0</v>
      </c>
      <c r="B173" s="23"/>
      <c r="C173" s="62"/>
      <c r="D173" s="65"/>
      <c r="E173" s="63"/>
      <c r="F173" s="24">
        <f t="shared" ref="F173:F189" si="17">L173</f>
        <v>0</v>
      </c>
      <c r="L173" s="32">
        <f t="shared" ref="L173:L189" si="18">IF(B173=$M$169,IF(C173=$N$169,0.75,IF(C173=$N$170,0.2,)),IF(B173=$M$170,IF(C173=$N$169,2,IF(C173=$N$170,0.5,)),0))</f>
        <v>0</v>
      </c>
    </row>
    <row r="174" spans="1:19" x14ac:dyDescent="0.25">
      <c r="A174" s="22">
        <f t="shared" ref="A174:A189" si="19">IF(B174&gt;0,A173+1,)</f>
        <v>0</v>
      </c>
      <c r="B174" s="23"/>
      <c r="C174" s="62"/>
      <c r="D174" s="65"/>
      <c r="E174" s="63"/>
      <c r="F174" s="24">
        <f t="shared" si="17"/>
        <v>0</v>
      </c>
      <c r="L174" s="32">
        <f t="shared" si="18"/>
        <v>0</v>
      </c>
    </row>
    <row r="175" spans="1:19" x14ac:dyDescent="0.25">
      <c r="A175" s="22">
        <f t="shared" si="19"/>
        <v>0</v>
      </c>
      <c r="B175" s="23"/>
      <c r="C175" s="62"/>
      <c r="D175" s="65"/>
      <c r="E175" s="63"/>
      <c r="F175" s="24">
        <f t="shared" si="17"/>
        <v>0</v>
      </c>
      <c r="L175" s="32">
        <f t="shared" si="18"/>
        <v>0</v>
      </c>
    </row>
    <row r="176" spans="1:19" x14ac:dyDescent="0.25">
      <c r="A176" s="22">
        <f t="shared" si="19"/>
        <v>0</v>
      </c>
      <c r="B176" s="23"/>
      <c r="C176" s="62"/>
      <c r="D176" s="65"/>
      <c r="E176" s="63"/>
      <c r="F176" s="24">
        <f t="shared" si="17"/>
        <v>0</v>
      </c>
      <c r="L176" s="32">
        <f t="shared" si="18"/>
        <v>0</v>
      </c>
    </row>
    <row r="177" spans="1:12" x14ac:dyDescent="0.25">
      <c r="A177" s="22">
        <f t="shared" si="19"/>
        <v>0</v>
      </c>
      <c r="B177" s="23"/>
      <c r="C177" s="62"/>
      <c r="D177" s="65"/>
      <c r="E177" s="63"/>
      <c r="F177" s="24">
        <f t="shared" si="17"/>
        <v>0</v>
      </c>
      <c r="L177" s="32">
        <f t="shared" si="18"/>
        <v>0</v>
      </c>
    </row>
    <row r="178" spans="1:12" x14ac:dyDescent="0.25">
      <c r="A178" s="22">
        <f t="shared" si="19"/>
        <v>0</v>
      </c>
      <c r="B178" s="23"/>
      <c r="C178" s="62"/>
      <c r="D178" s="65"/>
      <c r="E178" s="63"/>
      <c r="F178" s="24">
        <f t="shared" si="17"/>
        <v>0</v>
      </c>
      <c r="L178" s="32">
        <f t="shared" si="18"/>
        <v>0</v>
      </c>
    </row>
    <row r="179" spans="1:12" x14ac:dyDescent="0.25">
      <c r="A179" s="22">
        <f t="shared" si="19"/>
        <v>0</v>
      </c>
      <c r="B179" s="23"/>
      <c r="C179" s="62"/>
      <c r="D179" s="65"/>
      <c r="E179" s="63"/>
      <c r="F179" s="24">
        <f t="shared" si="17"/>
        <v>0</v>
      </c>
      <c r="L179" s="32">
        <f t="shared" si="18"/>
        <v>0</v>
      </c>
    </row>
    <row r="180" spans="1:12" x14ac:dyDescent="0.25">
      <c r="A180" s="22">
        <f t="shared" si="19"/>
        <v>0</v>
      </c>
      <c r="B180" s="23"/>
      <c r="C180" s="62"/>
      <c r="D180" s="65"/>
      <c r="E180" s="63"/>
      <c r="F180" s="24">
        <f t="shared" si="17"/>
        <v>0</v>
      </c>
      <c r="L180" s="32">
        <f t="shared" si="18"/>
        <v>0</v>
      </c>
    </row>
    <row r="181" spans="1:12" x14ac:dyDescent="0.25">
      <c r="A181" s="22">
        <f t="shared" si="19"/>
        <v>0</v>
      </c>
      <c r="B181" s="23"/>
      <c r="C181" s="62"/>
      <c r="D181" s="65"/>
      <c r="E181" s="63"/>
      <c r="F181" s="24">
        <f t="shared" si="17"/>
        <v>0</v>
      </c>
      <c r="L181" s="32">
        <f t="shared" si="18"/>
        <v>0</v>
      </c>
    </row>
    <row r="182" spans="1:12" x14ac:dyDescent="0.25">
      <c r="A182" s="22">
        <f t="shared" si="19"/>
        <v>0</v>
      </c>
      <c r="B182" s="23"/>
      <c r="C182" s="62"/>
      <c r="D182" s="65"/>
      <c r="E182" s="63"/>
      <c r="F182" s="24">
        <f t="shared" si="17"/>
        <v>0</v>
      </c>
      <c r="L182" s="32">
        <f t="shared" si="18"/>
        <v>0</v>
      </c>
    </row>
    <row r="183" spans="1:12" x14ac:dyDescent="0.25">
      <c r="A183" s="22">
        <f t="shared" si="19"/>
        <v>0</v>
      </c>
      <c r="B183" s="23"/>
      <c r="C183" s="62"/>
      <c r="D183" s="65"/>
      <c r="E183" s="63"/>
      <c r="F183" s="24">
        <f t="shared" si="17"/>
        <v>0</v>
      </c>
      <c r="L183" s="32">
        <f t="shared" si="18"/>
        <v>0</v>
      </c>
    </row>
    <row r="184" spans="1:12" x14ac:dyDescent="0.25">
      <c r="A184" s="22">
        <f t="shared" si="19"/>
        <v>0</v>
      </c>
      <c r="B184" s="23"/>
      <c r="C184" s="62"/>
      <c r="D184" s="65"/>
      <c r="E184" s="63"/>
      <c r="F184" s="24">
        <f t="shared" si="17"/>
        <v>0</v>
      </c>
      <c r="L184" s="32">
        <f t="shared" si="18"/>
        <v>0</v>
      </c>
    </row>
    <row r="185" spans="1:12" x14ac:dyDescent="0.25">
      <c r="A185" s="22">
        <f t="shared" si="19"/>
        <v>0</v>
      </c>
      <c r="B185" s="23"/>
      <c r="C185" s="62"/>
      <c r="D185" s="65"/>
      <c r="E185" s="63"/>
      <c r="F185" s="24">
        <f t="shared" si="17"/>
        <v>0</v>
      </c>
      <c r="L185" s="32">
        <f t="shared" si="18"/>
        <v>0</v>
      </c>
    </row>
    <row r="186" spans="1:12" x14ac:dyDescent="0.25">
      <c r="A186" s="22">
        <f t="shared" si="19"/>
        <v>0</v>
      </c>
      <c r="B186" s="23"/>
      <c r="C186" s="62"/>
      <c r="D186" s="65"/>
      <c r="E186" s="63"/>
      <c r="F186" s="24">
        <f t="shared" si="17"/>
        <v>0</v>
      </c>
      <c r="L186" s="32">
        <f t="shared" si="18"/>
        <v>0</v>
      </c>
    </row>
    <row r="187" spans="1:12" x14ac:dyDescent="0.25">
      <c r="A187" s="22">
        <f t="shared" si="19"/>
        <v>0</v>
      </c>
      <c r="B187" s="23"/>
      <c r="C187" s="62"/>
      <c r="D187" s="65"/>
      <c r="E187" s="63"/>
      <c r="F187" s="24">
        <f t="shared" si="17"/>
        <v>0</v>
      </c>
      <c r="L187" s="32">
        <f t="shared" si="18"/>
        <v>0</v>
      </c>
    </row>
    <row r="188" spans="1:12" x14ac:dyDescent="0.25">
      <c r="A188" s="22">
        <f t="shared" si="19"/>
        <v>0</v>
      </c>
      <c r="B188" s="23"/>
      <c r="C188" s="62"/>
      <c r="D188" s="65"/>
      <c r="E188" s="63"/>
      <c r="F188" s="24">
        <f t="shared" si="17"/>
        <v>0</v>
      </c>
      <c r="L188" s="32">
        <f t="shared" si="18"/>
        <v>0</v>
      </c>
    </row>
    <row r="189" spans="1:12" x14ac:dyDescent="0.25">
      <c r="A189" s="22">
        <f t="shared" si="19"/>
        <v>0</v>
      </c>
      <c r="B189" s="23"/>
      <c r="C189" s="62"/>
      <c r="D189" s="65"/>
      <c r="E189" s="63"/>
      <c r="F189" s="24">
        <f t="shared" si="17"/>
        <v>0</v>
      </c>
      <c r="L189" s="32">
        <f t="shared" si="18"/>
        <v>0</v>
      </c>
    </row>
    <row r="191" spans="1:12" ht="15.75" x14ac:dyDescent="0.25">
      <c r="A191" s="9" t="s">
        <v>74</v>
      </c>
      <c r="F191" s="29">
        <f>SUM(F195:F223)</f>
        <v>0</v>
      </c>
    </row>
    <row r="192" spans="1:12" ht="48.75" customHeight="1" x14ac:dyDescent="0.25">
      <c r="A192" s="9"/>
      <c r="B192" s="56" t="s">
        <v>36</v>
      </c>
      <c r="C192" s="56"/>
      <c r="D192" s="56"/>
      <c r="E192" s="56"/>
      <c r="F192" s="30"/>
    </row>
    <row r="194" spans="1:14" ht="31.5" x14ac:dyDescent="0.25">
      <c r="B194" s="33" t="s">
        <v>22</v>
      </c>
      <c r="C194" s="34" t="s">
        <v>37</v>
      </c>
      <c r="D194" s="33" t="s">
        <v>38</v>
      </c>
      <c r="E194" s="33" t="s">
        <v>39</v>
      </c>
      <c r="F194" s="33" t="s">
        <v>9</v>
      </c>
    </row>
    <row r="195" spans="1:14" x14ac:dyDescent="0.25">
      <c r="A195" s="22">
        <f>IF(C195&gt;0,1,)</f>
        <v>0</v>
      </c>
      <c r="B195" s="35"/>
      <c r="C195" s="35"/>
      <c r="D195" s="35"/>
      <c r="E195" s="36"/>
      <c r="F195" s="24">
        <f>(H195+I195)*K195</f>
        <v>0</v>
      </c>
      <c r="H195" s="32">
        <f>IF(C195=$L$195,3,IF(C195=$L$196,6,))</f>
        <v>0</v>
      </c>
      <c r="I195" s="32">
        <f t="shared" ref="I195:I223" si="20">IF(D195=$M$195,1,IF(E195&gt;0,IF(E195&lt;6001,2,IF(E195&lt;12001,3,J195)),0))</f>
        <v>0</v>
      </c>
      <c r="J195" s="37">
        <f>IF(INT((E195-1)/6000)+3&gt;25,25,INT((E195-1)/6000)+3)</f>
        <v>2</v>
      </c>
      <c r="K195" s="32">
        <f t="shared" ref="K195:K223" si="21">IF(B195=$N$195,1,IF(B195=$N$196,0.2,0))</f>
        <v>0</v>
      </c>
      <c r="L195" s="32" t="s">
        <v>40</v>
      </c>
      <c r="M195" s="32" t="s">
        <v>41</v>
      </c>
      <c r="N195" s="32" t="s">
        <v>42</v>
      </c>
    </row>
    <row r="196" spans="1:14" x14ac:dyDescent="0.25">
      <c r="A196" s="22">
        <f t="shared" ref="A196:A223" si="22">IF(C196&gt;0,A195+1,)</f>
        <v>0</v>
      </c>
      <c r="B196" s="35"/>
      <c r="C196" s="35"/>
      <c r="D196" s="35"/>
      <c r="E196" s="36"/>
      <c r="F196" s="24">
        <f t="shared" ref="F196:F223" si="23">(H196+I196)*K196</f>
        <v>0</v>
      </c>
      <c r="H196" s="32">
        <f t="shared" ref="H196:H223" si="24">IF(C196=$L$195,3,IF(C196=$L$196,6,))</f>
        <v>0</v>
      </c>
      <c r="I196" s="32">
        <f t="shared" si="20"/>
        <v>0</v>
      </c>
      <c r="J196" s="37">
        <f t="shared" ref="J196:J223" si="25">IF(INT((E196-1)/6000)+3&gt;25,25,INT((E196-1)/6000)+3)</f>
        <v>2</v>
      </c>
      <c r="K196" s="32">
        <f t="shared" si="21"/>
        <v>0</v>
      </c>
      <c r="L196" s="32" t="s">
        <v>43</v>
      </c>
      <c r="M196" s="32" t="s">
        <v>44</v>
      </c>
      <c r="N196" s="32" t="s">
        <v>45</v>
      </c>
    </row>
    <row r="197" spans="1:14" x14ac:dyDescent="0.25">
      <c r="A197" s="22">
        <f t="shared" si="22"/>
        <v>0</v>
      </c>
      <c r="B197" s="35"/>
      <c r="C197" s="35"/>
      <c r="D197" s="35"/>
      <c r="E197" s="36"/>
      <c r="F197" s="24">
        <f t="shared" si="23"/>
        <v>0</v>
      </c>
      <c r="H197" s="32">
        <f t="shared" si="24"/>
        <v>0</v>
      </c>
      <c r="I197" s="32">
        <f t="shared" si="20"/>
        <v>0</v>
      </c>
      <c r="J197" s="37">
        <f t="shared" si="25"/>
        <v>2</v>
      </c>
      <c r="K197" s="32">
        <f t="shared" si="21"/>
        <v>0</v>
      </c>
      <c r="L197" s="32" t="s">
        <v>46</v>
      </c>
    </row>
    <row r="198" spans="1:14" x14ac:dyDescent="0.25">
      <c r="A198" s="22">
        <f t="shared" si="22"/>
        <v>0</v>
      </c>
      <c r="B198" s="35"/>
      <c r="C198" s="35"/>
      <c r="D198" s="35"/>
      <c r="E198" s="36"/>
      <c r="F198" s="24">
        <f t="shared" si="23"/>
        <v>0</v>
      </c>
      <c r="H198" s="32">
        <f t="shared" si="24"/>
        <v>0</v>
      </c>
      <c r="I198" s="32">
        <f t="shared" si="20"/>
        <v>0</v>
      </c>
      <c r="J198" s="37">
        <f t="shared" si="25"/>
        <v>2</v>
      </c>
      <c r="K198" s="32">
        <f t="shared" si="21"/>
        <v>0</v>
      </c>
      <c r="L198" s="32"/>
    </row>
    <row r="199" spans="1:14" x14ac:dyDescent="0.25">
      <c r="A199" s="22">
        <f t="shared" si="22"/>
        <v>0</v>
      </c>
      <c r="B199" s="35"/>
      <c r="C199" s="35"/>
      <c r="D199" s="35"/>
      <c r="E199" s="36"/>
      <c r="F199" s="24">
        <f t="shared" si="23"/>
        <v>0</v>
      </c>
      <c r="H199" s="32">
        <f t="shared" si="24"/>
        <v>0</v>
      </c>
      <c r="I199" s="32">
        <f t="shared" si="20"/>
        <v>0</v>
      </c>
      <c r="J199" s="37">
        <f t="shared" si="25"/>
        <v>2</v>
      </c>
      <c r="K199" s="32">
        <f t="shared" si="21"/>
        <v>0</v>
      </c>
      <c r="L199" s="32"/>
    </row>
    <row r="200" spans="1:14" x14ac:dyDescent="0.25">
      <c r="A200" s="22">
        <f t="shared" si="22"/>
        <v>0</v>
      </c>
      <c r="B200" s="35"/>
      <c r="C200" s="35"/>
      <c r="D200" s="35"/>
      <c r="E200" s="36"/>
      <c r="F200" s="24">
        <f t="shared" si="23"/>
        <v>0</v>
      </c>
      <c r="H200" s="32">
        <f t="shared" si="24"/>
        <v>0</v>
      </c>
      <c r="I200" s="32">
        <f t="shared" si="20"/>
        <v>0</v>
      </c>
      <c r="J200" s="37">
        <f t="shared" si="25"/>
        <v>2</v>
      </c>
      <c r="K200" s="32">
        <f t="shared" si="21"/>
        <v>0</v>
      </c>
      <c r="L200" s="32"/>
    </row>
    <row r="201" spans="1:14" x14ac:dyDescent="0.25">
      <c r="A201" s="22">
        <f t="shared" si="22"/>
        <v>0</v>
      </c>
      <c r="B201" s="35"/>
      <c r="C201" s="35"/>
      <c r="D201" s="35"/>
      <c r="E201" s="36"/>
      <c r="F201" s="24">
        <f t="shared" si="23"/>
        <v>0</v>
      </c>
      <c r="H201" s="32">
        <f t="shared" si="24"/>
        <v>0</v>
      </c>
      <c r="I201" s="32">
        <f t="shared" si="20"/>
        <v>0</v>
      </c>
      <c r="J201" s="37">
        <f t="shared" si="25"/>
        <v>2</v>
      </c>
      <c r="K201" s="32">
        <f t="shared" si="21"/>
        <v>0</v>
      </c>
      <c r="L201" s="32"/>
    </row>
    <row r="202" spans="1:14" x14ac:dyDescent="0.25">
      <c r="A202" s="22">
        <f t="shared" si="22"/>
        <v>0</v>
      </c>
      <c r="B202" s="35"/>
      <c r="C202" s="35"/>
      <c r="D202" s="35"/>
      <c r="E202" s="36"/>
      <c r="F202" s="24">
        <f t="shared" si="23"/>
        <v>0</v>
      </c>
      <c r="H202" s="32">
        <f t="shared" si="24"/>
        <v>0</v>
      </c>
      <c r="I202" s="32">
        <f t="shared" si="20"/>
        <v>0</v>
      </c>
      <c r="J202" s="37">
        <f t="shared" si="25"/>
        <v>2</v>
      </c>
      <c r="K202" s="32">
        <f t="shared" si="21"/>
        <v>0</v>
      </c>
      <c r="L202" s="32"/>
    </row>
    <row r="203" spans="1:14" x14ac:dyDescent="0.25">
      <c r="A203" s="22">
        <f t="shared" si="22"/>
        <v>0</v>
      </c>
      <c r="B203" s="35"/>
      <c r="C203" s="35"/>
      <c r="D203" s="35"/>
      <c r="E203" s="36"/>
      <c r="F203" s="24">
        <f t="shared" si="23"/>
        <v>0</v>
      </c>
      <c r="H203" s="32">
        <f t="shared" si="24"/>
        <v>0</v>
      </c>
      <c r="I203" s="32">
        <f t="shared" si="20"/>
        <v>0</v>
      </c>
      <c r="J203" s="37">
        <f t="shared" si="25"/>
        <v>2</v>
      </c>
      <c r="K203" s="32">
        <f t="shared" si="21"/>
        <v>0</v>
      </c>
      <c r="L203" s="32"/>
    </row>
    <row r="204" spans="1:14" x14ac:dyDescent="0.25">
      <c r="A204" s="22">
        <f t="shared" si="22"/>
        <v>0</v>
      </c>
      <c r="B204" s="35"/>
      <c r="C204" s="35"/>
      <c r="D204" s="35"/>
      <c r="E204" s="36"/>
      <c r="F204" s="24">
        <f t="shared" si="23"/>
        <v>0</v>
      </c>
      <c r="H204" s="32">
        <f t="shared" si="24"/>
        <v>0</v>
      </c>
      <c r="I204" s="32">
        <f t="shared" si="20"/>
        <v>0</v>
      </c>
      <c r="J204" s="37">
        <f t="shared" si="25"/>
        <v>2</v>
      </c>
      <c r="K204" s="32">
        <f t="shared" si="21"/>
        <v>0</v>
      </c>
      <c r="L204" s="32"/>
    </row>
    <row r="205" spans="1:14" x14ac:dyDescent="0.25">
      <c r="A205" s="22">
        <f t="shared" si="22"/>
        <v>0</v>
      </c>
      <c r="B205" s="35"/>
      <c r="C205" s="35"/>
      <c r="D205" s="35"/>
      <c r="E205" s="36"/>
      <c r="F205" s="24">
        <f t="shared" si="23"/>
        <v>0</v>
      </c>
      <c r="H205" s="32">
        <f t="shared" si="24"/>
        <v>0</v>
      </c>
      <c r="I205" s="32">
        <f t="shared" si="20"/>
        <v>0</v>
      </c>
      <c r="J205" s="37">
        <f t="shared" si="25"/>
        <v>2</v>
      </c>
      <c r="K205" s="32">
        <f t="shared" si="21"/>
        <v>0</v>
      </c>
      <c r="L205" s="32"/>
    </row>
    <row r="206" spans="1:14" x14ac:dyDescent="0.25">
      <c r="A206" s="22">
        <f t="shared" si="22"/>
        <v>0</v>
      </c>
      <c r="B206" s="35"/>
      <c r="C206" s="35"/>
      <c r="D206" s="35"/>
      <c r="E206" s="36"/>
      <c r="F206" s="24">
        <f t="shared" si="23"/>
        <v>0</v>
      </c>
      <c r="H206" s="32">
        <f t="shared" si="24"/>
        <v>0</v>
      </c>
      <c r="I206" s="32">
        <f t="shared" si="20"/>
        <v>0</v>
      </c>
      <c r="J206" s="37">
        <f t="shared" si="25"/>
        <v>2</v>
      </c>
      <c r="K206" s="32">
        <f t="shared" si="21"/>
        <v>0</v>
      </c>
      <c r="L206" s="32"/>
    </row>
    <row r="207" spans="1:14" x14ac:dyDescent="0.25">
      <c r="A207" s="22">
        <f t="shared" si="22"/>
        <v>0</v>
      </c>
      <c r="B207" s="35"/>
      <c r="C207" s="35"/>
      <c r="D207" s="35"/>
      <c r="E207" s="36"/>
      <c r="F207" s="24">
        <f t="shared" si="23"/>
        <v>0</v>
      </c>
      <c r="H207" s="32">
        <f t="shared" si="24"/>
        <v>0</v>
      </c>
      <c r="I207" s="32">
        <f t="shared" si="20"/>
        <v>0</v>
      </c>
      <c r="J207" s="37">
        <f t="shared" si="25"/>
        <v>2</v>
      </c>
      <c r="K207" s="32">
        <f t="shared" si="21"/>
        <v>0</v>
      </c>
      <c r="L207" s="32"/>
    </row>
    <row r="208" spans="1:14" x14ac:dyDescent="0.25">
      <c r="A208" s="22">
        <f t="shared" si="22"/>
        <v>0</v>
      </c>
      <c r="B208" s="35"/>
      <c r="C208" s="35"/>
      <c r="D208" s="35"/>
      <c r="E208" s="36"/>
      <c r="F208" s="24">
        <f t="shared" si="23"/>
        <v>0</v>
      </c>
      <c r="H208" s="32">
        <f t="shared" si="24"/>
        <v>0</v>
      </c>
      <c r="I208" s="32">
        <f t="shared" si="20"/>
        <v>0</v>
      </c>
      <c r="J208" s="37">
        <f t="shared" si="25"/>
        <v>2</v>
      </c>
      <c r="K208" s="32">
        <f t="shared" si="21"/>
        <v>0</v>
      </c>
      <c r="L208" s="32"/>
    </row>
    <row r="209" spans="1:12" x14ac:dyDescent="0.25">
      <c r="A209" s="22">
        <f t="shared" si="22"/>
        <v>0</v>
      </c>
      <c r="B209" s="35"/>
      <c r="C209" s="35"/>
      <c r="D209" s="35"/>
      <c r="E209" s="36"/>
      <c r="F209" s="24">
        <f t="shared" si="23"/>
        <v>0</v>
      </c>
      <c r="H209" s="32">
        <f t="shared" si="24"/>
        <v>0</v>
      </c>
      <c r="I209" s="32">
        <f t="shared" si="20"/>
        <v>0</v>
      </c>
      <c r="J209" s="37">
        <f t="shared" si="25"/>
        <v>2</v>
      </c>
      <c r="K209" s="32">
        <f t="shared" si="21"/>
        <v>0</v>
      </c>
      <c r="L209" s="32"/>
    </row>
    <row r="210" spans="1:12" x14ac:dyDescent="0.25">
      <c r="A210" s="22">
        <f t="shared" si="22"/>
        <v>0</v>
      </c>
      <c r="B210" s="35"/>
      <c r="C210" s="35"/>
      <c r="D210" s="35"/>
      <c r="E210" s="36"/>
      <c r="F210" s="24">
        <f t="shared" si="23"/>
        <v>0</v>
      </c>
      <c r="H210" s="32">
        <f t="shared" si="24"/>
        <v>0</v>
      </c>
      <c r="I210" s="32">
        <f t="shared" si="20"/>
        <v>0</v>
      </c>
      <c r="J210" s="37">
        <f t="shared" si="25"/>
        <v>2</v>
      </c>
      <c r="K210" s="32">
        <f t="shared" si="21"/>
        <v>0</v>
      </c>
      <c r="L210" s="32"/>
    </row>
    <row r="211" spans="1:12" x14ac:dyDescent="0.25">
      <c r="A211" s="22">
        <f t="shared" si="22"/>
        <v>0</v>
      </c>
      <c r="B211" s="35"/>
      <c r="C211" s="35"/>
      <c r="D211" s="35"/>
      <c r="E211" s="36"/>
      <c r="F211" s="24">
        <f t="shared" si="23"/>
        <v>0</v>
      </c>
      <c r="H211" s="32">
        <f t="shared" si="24"/>
        <v>0</v>
      </c>
      <c r="I211" s="32">
        <f t="shared" si="20"/>
        <v>0</v>
      </c>
      <c r="J211" s="37">
        <f t="shared" si="25"/>
        <v>2</v>
      </c>
      <c r="K211" s="32">
        <f t="shared" si="21"/>
        <v>0</v>
      </c>
      <c r="L211" s="32"/>
    </row>
    <row r="212" spans="1:12" x14ac:dyDescent="0.25">
      <c r="A212" s="22">
        <f t="shared" si="22"/>
        <v>0</v>
      </c>
      <c r="B212" s="35"/>
      <c r="C212" s="35"/>
      <c r="D212" s="35"/>
      <c r="E212" s="36"/>
      <c r="F212" s="24">
        <f t="shared" si="23"/>
        <v>0</v>
      </c>
      <c r="H212" s="32">
        <f t="shared" si="24"/>
        <v>0</v>
      </c>
      <c r="I212" s="32">
        <f t="shared" si="20"/>
        <v>0</v>
      </c>
      <c r="J212" s="37">
        <f t="shared" si="25"/>
        <v>2</v>
      </c>
      <c r="K212" s="32">
        <f t="shared" si="21"/>
        <v>0</v>
      </c>
      <c r="L212" s="32"/>
    </row>
    <row r="213" spans="1:12" x14ac:dyDescent="0.25">
      <c r="A213" s="22">
        <f t="shared" si="22"/>
        <v>0</v>
      </c>
      <c r="B213" s="35"/>
      <c r="C213" s="35"/>
      <c r="D213" s="35"/>
      <c r="E213" s="36"/>
      <c r="F213" s="24">
        <f t="shared" si="23"/>
        <v>0</v>
      </c>
      <c r="H213" s="32">
        <f t="shared" si="24"/>
        <v>0</v>
      </c>
      <c r="I213" s="32">
        <f t="shared" si="20"/>
        <v>0</v>
      </c>
      <c r="J213" s="37">
        <f t="shared" si="25"/>
        <v>2</v>
      </c>
      <c r="K213" s="32">
        <f t="shared" si="21"/>
        <v>0</v>
      </c>
      <c r="L213" s="32"/>
    </row>
    <row r="214" spans="1:12" x14ac:dyDescent="0.25">
      <c r="A214" s="22">
        <f t="shared" si="22"/>
        <v>0</v>
      </c>
      <c r="B214" s="35"/>
      <c r="C214" s="35"/>
      <c r="D214" s="35"/>
      <c r="E214" s="36"/>
      <c r="F214" s="24">
        <f t="shared" si="23"/>
        <v>0</v>
      </c>
      <c r="H214" s="32">
        <f t="shared" si="24"/>
        <v>0</v>
      </c>
      <c r="I214" s="32">
        <f t="shared" si="20"/>
        <v>0</v>
      </c>
      <c r="J214" s="37">
        <f t="shared" si="25"/>
        <v>2</v>
      </c>
      <c r="K214" s="32">
        <f t="shared" si="21"/>
        <v>0</v>
      </c>
      <c r="L214" s="32"/>
    </row>
    <row r="215" spans="1:12" x14ac:dyDescent="0.25">
      <c r="A215" s="22">
        <f t="shared" si="22"/>
        <v>0</v>
      </c>
      <c r="B215" s="35"/>
      <c r="C215" s="35"/>
      <c r="D215" s="35"/>
      <c r="E215" s="36"/>
      <c r="F215" s="24">
        <f t="shared" si="23"/>
        <v>0</v>
      </c>
      <c r="H215" s="32">
        <f t="shared" si="24"/>
        <v>0</v>
      </c>
      <c r="I215" s="32">
        <f t="shared" si="20"/>
        <v>0</v>
      </c>
      <c r="J215" s="37">
        <f t="shared" si="25"/>
        <v>2</v>
      </c>
      <c r="K215" s="32">
        <f t="shared" si="21"/>
        <v>0</v>
      </c>
      <c r="L215" s="32"/>
    </row>
    <row r="216" spans="1:12" x14ac:dyDescent="0.25">
      <c r="A216" s="22">
        <f t="shared" si="22"/>
        <v>0</v>
      </c>
      <c r="B216" s="35"/>
      <c r="C216" s="35"/>
      <c r="D216" s="35"/>
      <c r="E216" s="36"/>
      <c r="F216" s="24">
        <f t="shared" si="23"/>
        <v>0</v>
      </c>
      <c r="H216" s="32">
        <f t="shared" si="24"/>
        <v>0</v>
      </c>
      <c r="I216" s="32">
        <f t="shared" si="20"/>
        <v>0</v>
      </c>
      <c r="J216" s="37">
        <f t="shared" si="25"/>
        <v>2</v>
      </c>
      <c r="K216" s="32">
        <f t="shared" si="21"/>
        <v>0</v>
      </c>
      <c r="L216" s="32"/>
    </row>
    <row r="217" spans="1:12" x14ac:dyDescent="0.25">
      <c r="A217" s="22">
        <f t="shared" si="22"/>
        <v>0</v>
      </c>
      <c r="B217" s="35"/>
      <c r="C217" s="35"/>
      <c r="D217" s="35"/>
      <c r="E217" s="36"/>
      <c r="F217" s="24">
        <f t="shared" si="23"/>
        <v>0</v>
      </c>
      <c r="H217" s="32">
        <f t="shared" si="24"/>
        <v>0</v>
      </c>
      <c r="I217" s="32">
        <f t="shared" si="20"/>
        <v>0</v>
      </c>
      <c r="J217" s="37">
        <f t="shared" si="25"/>
        <v>2</v>
      </c>
      <c r="K217" s="32">
        <f t="shared" si="21"/>
        <v>0</v>
      </c>
      <c r="L217" s="32"/>
    </row>
    <row r="218" spans="1:12" x14ac:dyDescent="0.25">
      <c r="A218" s="22">
        <f t="shared" si="22"/>
        <v>0</v>
      </c>
      <c r="B218" s="35"/>
      <c r="C218" s="35"/>
      <c r="D218" s="35"/>
      <c r="E218" s="36"/>
      <c r="F218" s="24">
        <f t="shared" si="23"/>
        <v>0</v>
      </c>
      <c r="H218" s="32">
        <f t="shared" si="24"/>
        <v>0</v>
      </c>
      <c r="I218" s="32">
        <f t="shared" si="20"/>
        <v>0</v>
      </c>
      <c r="J218" s="37">
        <f t="shared" si="25"/>
        <v>2</v>
      </c>
      <c r="K218" s="32">
        <f t="shared" si="21"/>
        <v>0</v>
      </c>
      <c r="L218" s="32"/>
    </row>
    <row r="219" spans="1:12" x14ac:dyDescent="0.25">
      <c r="A219" s="22">
        <f t="shared" si="22"/>
        <v>0</v>
      </c>
      <c r="B219" s="35"/>
      <c r="C219" s="35"/>
      <c r="D219" s="35"/>
      <c r="E219" s="36"/>
      <c r="F219" s="24">
        <f t="shared" si="23"/>
        <v>0</v>
      </c>
      <c r="H219" s="32">
        <f t="shared" si="24"/>
        <v>0</v>
      </c>
      <c r="I219" s="32">
        <f t="shared" si="20"/>
        <v>0</v>
      </c>
      <c r="J219" s="37">
        <f t="shared" si="25"/>
        <v>2</v>
      </c>
      <c r="K219" s="32">
        <f t="shared" si="21"/>
        <v>0</v>
      </c>
      <c r="L219" s="32"/>
    </row>
    <row r="220" spans="1:12" x14ac:dyDescent="0.25">
      <c r="A220" s="22">
        <f t="shared" si="22"/>
        <v>0</v>
      </c>
      <c r="B220" s="35"/>
      <c r="C220" s="35"/>
      <c r="D220" s="35"/>
      <c r="E220" s="36"/>
      <c r="F220" s="24">
        <f t="shared" si="23"/>
        <v>0</v>
      </c>
      <c r="H220" s="32">
        <f t="shared" si="24"/>
        <v>0</v>
      </c>
      <c r="I220" s="32">
        <f t="shared" si="20"/>
        <v>0</v>
      </c>
      <c r="J220" s="37">
        <f t="shared" si="25"/>
        <v>2</v>
      </c>
      <c r="K220" s="32">
        <f t="shared" si="21"/>
        <v>0</v>
      </c>
      <c r="L220" s="32"/>
    </row>
    <row r="221" spans="1:12" x14ac:dyDescent="0.25">
      <c r="A221" s="22">
        <f t="shared" si="22"/>
        <v>0</v>
      </c>
      <c r="B221" s="35"/>
      <c r="C221" s="35"/>
      <c r="D221" s="35"/>
      <c r="E221" s="36"/>
      <c r="F221" s="24">
        <f t="shared" si="23"/>
        <v>0</v>
      </c>
      <c r="H221" s="32">
        <f t="shared" si="24"/>
        <v>0</v>
      </c>
      <c r="I221" s="32">
        <f t="shared" si="20"/>
        <v>0</v>
      </c>
      <c r="J221" s="37">
        <f t="shared" si="25"/>
        <v>2</v>
      </c>
      <c r="K221" s="32">
        <f t="shared" si="21"/>
        <v>0</v>
      </c>
      <c r="L221" s="32"/>
    </row>
    <row r="222" spans="1:12" x14ac:dyDescent="0.25">
      <c r="A222" s="22">
        <f t="shared" si="22"/>
        <v>0</v>
      </c>
      <c r="B222" s="35"/>
      <c r="C222" s="35"/>
      <c r="D222" s="35"/>
      <c r="E222" s="36"/>
      <c r="F222" s="24">
        <f t="shared" si="23"/>
        <v>0</v>
      </c>
      <c r="H222" s="32">
        <f t="shared" si="24"/>
        <v>0</v>
      </c>
      <c r="I222" s="32">
        <f t="shared" si="20"/>
        <v>0</v>
      </c>
      <c r="J222" s="37">
        <f t="shared" si="25"/>
        <v>2</v>
      </c>
      <c r="K222" s="32">
        <f t="shared" si="21"/>
        <v>0</v>
      </c>
      <c r="L222" s="32"/>
    </row>
    <row r="223" spans="1:12" x14ac:dyDescent="0.25">
      <c r="A223" s="22">
        <f t="shared" si="22"/>
        <v>0</v>
      </c>
      <c r="B223" s="35"/>
      <c r="C223" s="35"/>
      <c r="D223" s="35"/>
      <c r="E223" s="36"/>
      <c r="F223" s="24">
        <f t="shared" si="23"/>
        <v>0</v>
      </c>
      <c r="H223" s="32">
        <f t="shared" si="24"/>
        <v>0</v>
      </c>
      <c r="I223" s="32">
        <f t="shared" si="20"/>
        <v>0</v>
      </c>
      <c r="J223" s="37">
        <f t="shared" si="25"/>
        <v>2</v>
      </c>
      <c r="K223" s="32">
        <f t="shared" si="21"/>
        <v>0</v>
      </c>
      <c r="L223" s="32"/>
    </row>
    <row r="226" spans="1:11" ht="15.75" x14ac:dyDescent="0.25">
      <c r="A226" s="9" t="s">
        <v>47</v>
      </c>
      <c r="F226" s="29">
        <f>SUM(E230:E247)</f>
        <v>0</v>
      </c>
    </row>
    <row r="227" spans="1:11" ht="26.25" customHeight="1" x14ac:dyDescent="0.25">
      <c r="A227" s="9"/>
      <c r="B227" s="56" t="s">
        <v>48</v>
      </c>
      <c r="C227" s="56"/>
      <c r="D227" s="56"/>
      <c r="E227" s="56"/>
      <c r="F227" s="30"/>
    </row>
    <row r="229" spans="1:11" ht="15.75" x14ac:dyDescent="0.25">
      <c r="B229" s="58" t="s">
        <v>22</v>
      </c>
      <c r="C229" s="59"/>
      <c r="D229" s="21" t="s">
        <v>39</v>
      </c>
      <c r="E229" s="21" t="s">
        <v>9</v>
      </c>
    </row>
    <row r="230" spans="1:11" x14ac:dyDescent="0.25">
      <c r="A230" s="22">
        <f>IF(D230&gt;0,1,)</f>
        <v>0</v>
      </c>
      <c r="B230" s="62"/>
      <c r="C230" s="63"/>
      <c r="D230" s="38"/>
      <c r="E230" s="39">
        <f>I230*K230</f>
        <v>0</v>
      </c>
      <c r="I230" s="32">
        <f>IF(D230&gt;0,IF(D230&lt;6001,0.5,IF(D230&lt;18001,2,J230)),0)</f>
        <v>0</v>
      </c>
      <c r="J230" s="40">
        <f>IF(INT((D230-1)/6000+2)&gt;25, 25, INT((D230-1)/6000+2))/2</f>
        <v>0.5</v>
      </c>
      <c r="K230" s="32">
        <f>IF(B230=$N$195,1,IF(B230=$N$196,0.2,0))</f>
        <v>0</v>
      </c>
    </row>
    <row r="231" spans="1:11" x14ac:dyDescent="0.25">
      <c r="A231" s="22">
        <f t="shared" ref="A231:A247" si="26">IF(D231&gt;0,A230+1,)</f>
        <v>0</v>
      </c>
      <c r="B231" s="62"/>
      <c r="C231" s="63"/>
      <c r="D231" s="38"/>
      <c r="E231" s="39">
        <f>I231*K231</f>
        <v>0</v>
      </c>
      <c r="I231" s="32">
        <f>IF(D231&gt;0,IF(D231&lt;6001,0.5,IF(D231&lt;18001,2,J231)),0)</f>
        <v>0</v>
      </c>
      <c r="J231" s="40">
        <f>IF(INT((D231-1)/6000+2)&gt;25, 25, INT((D231-1)/6000+2))/2</f>
        <v>0.5</v>
      </c>
      <c r="K231" s="32">
        <f>IF(B231=$N$195,1,IF(B231=$N$196,0.2,0))</f>
        <v>0</v>
      </c>
    </row>
    <row r="232" spans="1:11" x14ac:dyDescent="0.25">
      <c r="A232" s="22">
        <f t="shared" si="26"/>
        <v>0</v>
      </c>
      <c r="B232" s="62"/>
      <c r="C232" s="63"/>
      <c r="D232" s="38"/>
      <c r="E232" s="39">
        <f>I232*K232</f>
        <v>0</v>
      </c>
      <c r="I232" s="32">
        <f>IF(D232&gt;0,IF(D232&lt;6001,0.5,IF(D232&lt;18001,2,J232)),0)</f>
        <v>0</v>
      </c>
      <c r="J232" s="40">
        <f>IF(INT((D232-1)/6000+2)&gt;25, 25, INT((D232-1)/6000+2))/2</f>
        <v>0.5</v>
      </c>
      <c r="K232" s="32">
        <f>IF(B232=$N$195,1,IF(B232=$N$196,0.2,0))</f>
        <v>0</v>
      </c>
    </row>
    <row r="233" spans="1:11" x14ac:dyDescent="0.25">
      <c r="A233" s="22">
        <f t="shared" si="26"/>
        <v>0</v>
      </c>
      <c r="B233" s="62"/>
      <c r="C233" s="63"/>
      <c r="D233" s="38"/>
      <c r="E233" s="39">
        <f>I233*K233</f>
        <v>0</v>
      </c>
      <c r="I233" s="32">
        <f>IF(D233&gt;0,IF(D233&lt;6001,0.5,IF(D233&lt;18001,2,J233)),0)</f>
        <v>0</v>
      </c>
      <c r="J233" s="40">
        <f>IF(INT((D233-1)/6000+2)&gt;25, 25, INT((D233-1)/6000+2))/2</f>
        <v>0.5</v>
      </c>
      <c r="K233" s="32">
        <f>IF(B233=$N$195,1,IF(B233=$N$196,0.2,0))</f>
        <v>0</v>
      </c>
    </row>
    <row r="234" spans="1:11" x14ac:dyDescent="0.25">
      <c r="A234" s="22">
        <f t="shared" si="26"/>
        <v>0</v>
      </c>
      <c r="B234" s="62"/>
      <c r="C234" s="63"/>
      <c r="D234" s="38"/>
      <c r="E234" s="39">
        <f t="shared" ref="E234:E247" si="27">I234*K234</f>
        <v>0</v>
      </c>
      <c r="I234" s="32">
        <f t="shared" ref="I234:I247" si="28">IF(D234&gt;0,IF(D234&lt;6001,0.5,IF(D234&lt;18001,2,J234)),0)</f>
        <v>0</v>
      </c>
      <c r="J234" s="40">
        <f t="shared" ref="J234:J247" si="29">IF(INT((D234-1)/6000+2)&gt;25, 25, INT((D234-1)/6000+2))/2</f>
        <v>0.5</v>
      </c>
      <c r="K234" s="32">
        <f t="shared" ref="K234:K247" si="30">IF(B234=$N$195,1,IF(B234=$N$196,0.2,0))</f>
        <v>0</v>
      </c>
    </row>
    <row r="235" spans="1:11" x14ac:dyDescent="0.25">
      <c r="A235" s="22">
        <f t="shared" si="26"/>
        <v>0</v>
      </c>
      <c r="B235" s="62"/>
      <c r="C235" s="63"/>
      <c r="D235" s="38"/>
      <c r="E235" s="39">
        <f t="shared" si="27"/>
        <v>0</v>
      </c>
      <c r="I235" s="32">
        <f t="shared" si="28"/>
        <v>0</v>
      </c>
      <c r="J235" s="40">
        <f t="shared" si="29"/>
        <v>0.5</v>
      </c>
      <c r="K235" s="32">
        <f t="shared" si="30"/>
        <v>0</v>
      </c>
    </row>
    <row r="236" spans="1:11" x14ac:dyDescent="0.25">
      <c r="A236" s="22">
        <f t="shared" si="26"/>
        <v>0</v>
      </c>
      <c r="B236" s="62"/>
      <c r="C236" s="63"/>
      <c r="D236" s="38"/>
      <c r="E236" s="39">
        <f t="shared" si="27"/>
        <v>0</v>
      </c>
      <c r="I236" s="32">
        <f t="shared" si="28"/>
        <v>0</v>
      </c>
      <c r="J236" s="40">
        <f t="shared" si="29"/>
        <v>0.5</v>
      </c>
      <c r="K236" s="32">
        <f t="shared" si="30"/>
        <v>0</v>
      </c>
    </row>
    <row r="237" spans="1:11" x14ac:dyDescent="0.25">
      <c r="A237" s="22">
        <f t="shared" si="26"/>
        <v>0</v>
      </c>
      <c r="B237" s="62"/>
      <c r="C237" s="63"/>
      <c r="D237" s="38"/>
      <c r="E237" s="39">
        <f t="shared" si="27"/>
        <v>0</v>
      </c>
      <c r="I237" s="32">
        <f t="shared" si="28"/>
        <v>0</v>
      </c>
      <c r="J237" s="40">
        <f t="shared" si="29"/>
        <v>0.5</v>
      </c>
      <c r="K237" s="32">
        <f t="shared" si="30"/>
        <v>0</v>
      </c>
    </row>
    <row r="238" spans="1:11" x14ac:dyDescent="0.25">
      <c r="A238" s="22">
        <f t="shared" si="26"/>
        <v>0</v>
      </c>
      <c r="B238" s="62"/>
      <c r="C238" s="63"/>
      <c r="D238" s="38"/>
      <c r="E238" s="39">
        <f t="shared" si="27"/>
        <v>0</v>
      </c>
      <c r="I238" s="32">
        <f t="shared" si="28"/>
        <v>0</v>
      </c>
      <c r="J238" s="40">
        <f t="shared" si="29"/>
        <v>0.5</v>
      </c>
      <c r="K238" s="32">
        <f t="shared" si="30"/>
        <v>0</v>
      </c>
    </row>
    <row r="239" spans="1:11" x14ac:dyDescent="0.25">
      <c r="A239" s="22">
        <f t="shared" si="26"/>
        <v>0</v>
      </c>
      <c r="B239" s="62"/>
      <c r="C239" s="63"/>
      <c r="D239" s="38"/>
      <c r="E239" s="39">
        <f t="shared" si="27"/>
        <v>0</v>
      </c>
      <c r="I239" s="32">
        <f t="shared" si="28"/>
        <v>0</v>
      </c>
      <c r="J239" s="40">
        <f t="shared" si="29"/>
        <v>0.5</v>
      </c>
      <c r="K239" s="32">
        <f t="shared" si="30"/>
        <v>0</v>
      </c>
    </row>
    <row r="240" spans="1:11" x14ac:dyDescent="0.25">
      <c r="A240" s="22">
        <f t="shared" si="26"/>
        <v>0</v>
      </c>
      <c r="B240" s="62"/>
      <c r="C240" s="63"/>
      <c r="D240" s="38"/>
      <c r="E240" s="39">
        <f t="shared" si="27"/>
        <v>0</v>
      </c>
      <c r="I240" s="32">
        <f t="shared" si="28"/>
        <v>0</v>
      </c>
      <c r="J240" s="40">
        <f t="shared" si="29"/>
        <v>0.5</v>
      </c>
      <c r="K240" s="32">
        <f t="shared" si="30"/>
        <v>0</v>
      </c>
    </row>
    <row r="241" spans="1:11" x14ac:dyDescent="0.25">
      <c r="A241" s="22">
        <f t="shared" si="26"/>
        <v>0</v>
      </c>
      <c r="B241" s="62"/>
      <c r="C241" s="63"/>
      <c r="D241" s="38"/>
      <c r="E241" s="39">
        <f t="shared" si="27"/>
        <v>0</v>
      </c>
      <c r="I241" s="32">
        <f t="shared" si="28"/>
        <v>0</v>
      </c>
      <c r="J241" s="40">
        <f t="shared" si="29"/>
        <v>0.5</v>
      </c>
      <c r="K241" s="32">
        <f t="shared" si="30"/>
        <v>0</v>
      </c>
    </row>
    <row r="242" spans="1:11" x14ac:dyDescent="0.25">
      <c r="A242" s="22">
        <f t="shared" si="26"/>
        <v>0</v>
      </c>
      <c r="B242" s="62"/>
      <c r="C242" s="63"/>
      <c r="D242" s="38"/>
      <c r="E242" s="39">
        <f t="shared" si="27"/>
        <v>0</v>
      </c>
      <c r="I242" s="32">
        <f t="shared" si="28"/>
        <v>0</v>
      </c>
      <c r="J242" s="40">
        <f t="shared" si="29"/>
        <v>0.5</v>
      </c>
      <c r="K242" s="32">
        <f t="shared" si="30"/>
        <v>0</v>
      </c>
    </row>
    <row r="243" spans="1:11" x14ac:dyDescent="0.25">
      <c r="A243" s="22">
        <f t="shared" si="26"/>
        <v>0</v>
      </c>
      <c r="B243" s="62"/>
      <c r="C243" s="63"/>
      <c r="D243" s="38"/>
      <c r="E243" s="39">
        <f t="shared" si="27"/>
        <v>0</v>
      </c>
      <c r="I243" s="32">
        <f t="shared" si="28"/>
        <v>0</v>
      </c>
      <c r="J243" s="40">
        <f t="shared" si="29"/>
        <v>0.5</v>
      </c>
      <c r="K243" s="32">
        <f t="shared" si="30"/>
        <v>0</v>
      </c>
    </row>
    <row r="244" spans="1:11" x14ac:dyDescent="0.25">
      <c r="A244" s="22">
        <f t="shared" si="26"/>
        <v>0</v>
      </c>
      <c r="B244" s="62"/>
      <c r="C244" s="63"/>
      <c r="D244" s="38"/>
      <c r="E244" s="39">
        <f t="shared" si="27"/>
        <v>0</v>
      </c>
      <c r="I244" s="32">
        <f t="shared" si="28"/>
        <v>0</v>
      </c>
      <c r="J244" s="40">
        <f t="shared" si="29"/>
        <v>0.5</v>
      </c>
      <c r="K244" s="32">
        <f t="shared" si="30"/>
        <v>0</v>
      </c>
    </row>
    <row r="245" spans="1:11" x14ac:dyDescent="0.25">
      <c r="A245" s="22">
        <f t="shared" si="26"/>
        <v>0</v>
      </c>
      <c r="B245" s="62"/>
      <c r="C245" s="63"/>
      <c r="D245" s="38"/>
      <c r="E245" s="39">
        <f t="shared" si="27"/>
        <v>0</v>
      </c>
      <c r="I245" s="32">
        <f t="shared" si="28"/>
        <v>0</v>
      </c>
      <c r="J245" s="40">
        <f t="shared" si="29"/>
        <v>0.5</v>
      </c>
      <c r="K245" s="32">
        <f t="shared" si="30"/>
        <v>0</v>
      </c>
    </row>
    <row r="246" spans="1:11" x14ac:dyDescent="0.25">
      <c r="A246" s="22">
        <f t="shared" si="26"/>
        <v>0</v>
      </c>
      <c r="B246" s="62"/>
      <c r="C246" s="63"/>
      <c r="D246" s="38"/>
      <c r="E246" s="39">
        <f t="shared" si="27"/>
        <v>0</v>
      </c>
      <c r="I246" s="32">
        <f t="shared" si="28"/>
        <v>0</v>
      </c>
      <c r="J246" s="40">
        <f t="shared" si="29"/>
        <v>0.5</v>
      </c>
      <c r="K246" s="32">
        <f t="shared" si="30"/>
        <v>0</v>
      </c>
    </row>
    <row r="247" spans="1:11" x14ac:dyDescent="0.25">
      <c r="A247" s="22">
        <f t="shared" si="26"/>
        <v>0</v>
      </c>
      <c r="B247" s="62"/>
      <c r="C247" s="63"/>
      <c r="D247" s="38"/>
      <c r="E247" s="39">
        <f t="shared" si="27"/>
        <v>0</v>
      </c>
      <c r="I247" s="32">
        <f t="shared" si="28"/>
        <v>0</v>
      </c>
      <c r="J247" s="40">
        <f t="shared" si="29"/>
        <v>0.5</v>
      </c>
      <c r="K247" s="32">
        <f t="shared" si="30"/>
        <v>0</v>
      </c>
    </row>
    <row r="249" spans="1:11" ht="15.75" x14ac:dyDescent="0.25">
      <c r="A249" s="9" t="s">
        <v>49</v>
      </c>
      <c r="F249" s="29">
        <f>SUM(D253:D258)</f>
        <v>0</v>
      </c>
    </row>
    <row r="250" spans="1:11" ht="38.25" customHeight="1" x14ac:dyDescent="0.25">
      <c r="A250" s="9"/>
      <c r="B250" s="64" t="s">
        <v>50</v>
      </c>
      <c r="C250" s="64"/>
      <c r="D250" s="64"/>
      <c r="E250" s="64"/>
      <c r="F250" s="30"/>
    </row>
    <row r="252" spans="1:11" ht="15.75" x14ac:dyDescent="0.25">
      <c r="B252" s="58" t="s">
        <v>23</v>
      </c>
      <c r="C252" s="59"/>
      <c r="D252" s="21" t="s">
        <v>9</v>
      </c>
    </row>
    <row r="253" spans="1:11" x14ac:dyDescent="0.25">
      <c r="A253" s="22">
        <f>IF(B253&gt;0,1,)</f>
        <v>0</v>
      </c>
      <c r="B253" s="60"/>
      <c r="C253" s="61"/>
      <c r="D253" s="24">
        <f t="shared" ref="D253:D258" si="31">IF(B253=$I$253,8,IF(B253=$I$254,4,0))</f>
        <v>0</v>
      </c>
      <c r="I253" s="32" t="s">
        <v>51</v>
      </c>
    </row>
    <row r="254" spans="1:11" x14ac:dyDescent="0.25">
      <c r="A254" s="22">
        <f>IF(B254&gt;0,A253+1,)</f>
        <v>0</v>
      </c>
      <c r="B254" s="60"/>
      <c r="C254" s="61"/>
      <c r="D254" s="24">
        <f t="shared" si="31"/>
        <v>0</v>
      </c>
      <c r="I254" s="32" t="s">
        <v>25</v>
      </c>
    </row>
    <row r="255" spans="1:11" x14ac:dyDescent="0.25">
      <c r="A255" s="22">
        <f>IF(B255&gt;0,A254+1,)</f>
        <v>0</v>
      </c>
      <c r="B255" s="60"/>
      <c r="C255" s="61"/>
      <c r="D255" s="24">
        <f t="shared" si="31"/>
        <v>0</v>
      </c>
    </row>
    <row r="256" spans="1:11" x14ac:dyDescent="0.25">
      <c r="A256" s="22">
        <f>IF(B256&gt;0,A255+1,)</f>
        <v>0</v>
      </c>
      <c r="B256" s="60"/>
      <c r="C256" s="61"/>
      <c r="D256" s="24">
        <f t="shared" si="31"/>
        <v>0</v>
      </c>
    </row>
    <row r="257" spans="1:12" x14ac:dyDescent="0.25">
      <c r="A257" s="22">
        <f>IF(B257&gt;0,A256+1,)</f>
        <v>0</v>
      </c>
      <c r="B257" s="60"/>
      <c r="C257" s="61"/>
      <c r="D257" s="24">
        <f t="shared" si="31"/>
        <v>0</v>
      </c>
    </row>
    <row r="258" spans="1:12" x14ac:dyDescent="0.25">
      <c r="A258" s="22">
        <f>IF(B258&gt;0,A257+1,)</f>
        <v>0</v>
      </c>
      <c r="B258" s="60"/>
      <c r="C258" s="61"/>
      <c r="D258" s="24">
        <f t="shared" si="31"/>
        <v>0</v>
      </c>
    </row>
    <row r="259" spans="1:12" x14ac:dyDescent="0.25">
      <c r="B259" s="5"/>
      <c r="C259" s="6"/>
    </row>
    <row r="260" spans="1:12" ht="15.75" x14ac:dyDescent="0.25">
      <c r="A260" s="9" t="s">
        <v>52</v>
      </c>
      <c r="F260" s="29">
        <f>SUM(D264:D273)</f>
        <v>0</v>
      </c>
    </row>
    <row r="261" spans="1:12" ht="15.75" x14ac:dyDescent="0.25">
      <c r="A261" s="9"/>
      <c r="B261" s="56" t="s">
        <v>53</v>
      </c>
      <c r="C261" s="56"/>
      <c r="D261" s="56"/>
      <c r="E261" s="56"/>
      <c r="F261" s="30"/>
    </row>
    <row r="263" spans="1:12" ht="15.75" x14ac:dyDescent="0.25">
      <c r="B263" s="21" t="s">
        <v>54</v>
      </c>
      <c r="C263" s="21" t="s">
        <v>55</v>
      </c>
      <c r="D263" s="21" t="s">
        <v>9</v>
      </c>
    </row>
    <row r="264" spans="1:12" x14ac:dyDescent="0.25">
      <c r="A264" s="22">
        <f>IF(B264&gt;0,1,)</f>
        <v>0</v>
      </c>
      <c r="B264" s="41"/>
      <c r="C264" s="42"/>
      <c r="D264" s="43">
        <f>H264*I264</f>
        <v>0</v>
      </c>
      <c r="H264" s="32">
        <f>IF(B264=$K$264,15,IF(B264=$K$265,12,0))</f>
        <v>0</v>
      </c>
      <c r="I264" s="32">
        <f>IF(C264=$L$265,0.8,IF(C264=$L$266,0.6,1))</f>
        <v>1</v>
      </c>
      <c r="K264" s="32" t="s">
        <v>56</v>
      </c>
      <c r="L264" s="32" t="s">
        <v>57</v>
      </c>
    </row>
    <row r="265" spans="1:12" x14ac:dyDescent="0.25">
      <c r="A265" s="22">
        <f>IF(B265&gt;0,A264+1,)</f>
        <v>0</v>
      </c>
      <c r="B265" s="41"/>
      <c r="C265" s="42"/>
      <c r="D265" s="43">
        <f>H265*I265</f>
        <v>0</v>
      </c>
      <c r="H265" s="32">
        <f>IF(B265=$K$264,15,IF(B265=$K$265,12,0))</f>
        <v>0</v>
      </c>
      <c r="I265" s="32">
        <f>IF(C265=$L$265,0.8,IF(C265=$L$266,0.6,1))</f>
        <v>1</v>
      </c>
      <c r="K265" s="32" t="s">
        <v>58</v>
      </c>
      <c r="L265" s="32" t="s">
        <v>59</v>
      </c>
    </row>
    <row r="266" spans="1:12" x14ac:dyDescent="0.25">
      <c r="A266" s="22">
        <f t="shared" ref="A266:A273" si="32">IF(B266&gt;0,A265+1,)</f>
        <v>0</v>
      </c>
      <c r="B266" s="41"/>
      <c r="C266" s="42"/>
      <c r="D266" s="43">
        <f t="shared" ref="D266:D273" si="33">H266*I266</f>
        <v>0</v>
      </c>
      <c r="H266" s="32">
        <f t="shared" ref="H266:H273" si="34">IF(B266=$K$264,15,IF(B266=$K$265,12,0))</f>
        <v>0</v>
      </c>
      <c r="I266" s="32">
        <f t="shared" ref="I266:I273" si="35">IF(C266=$L$265,0.8,IF(C266=$L$266,0.6,1))</f>
        <v>1</v>
      </c>
      <c r="L266" s="32" t="s">
        <v>60</v>
      </c>
    </row>
    <row r="267" spans="1:12" x14ac:dyDescent="0.25">
      <c r="A267" s="22">
        <f t="shared" si="32"/>
        <v>0</v>
      </c>
      <c r="B267" s="41"/>
      <c r="C267" s="42"/>
      <c r="D267" s="43">
        <f t="shared" si="33"/>
        <v>0</v>
      </c>
      <c r="H267" s="32">
        <f t="shared" si="34"/>
        <v>0</v>
      </c>
      <c r="I267" s="32">
        <f t="shared" si="35"/>
        <v>1</v>
      </c>
      <c r="L267" s="32"/>
    </row>
    <row r="268" spans="1:12" x14ac:dyDescent="0.25">
      <c r="A268" s="22">
        <f t="shared" si="32"/>
        <v>0</v>
      </c>
      <c r="B268" s="41"/>
      <c r="C268" s="42"/>
      <c r="D268" s="43">
        <f t="shared" si="33"/>
        <v>0</v>
      </c>
      <c r="H268" s="32">
        <f t="shared" si="34"/>
        <v>0</v>
      </c>
      <c r="I268" s="32">
        <f t="shared" si="35"/>
        <v>1</v>
      </c>
      <c r="L268" s="32"/>
    </row>
    <row r="269" spans="1:12" x14ac:dyDescent="0.25">
      <c r="A269" s="22">
        <f t="shared" si="32"/>
        <v>0</v>
      </c>
      <c r="B269" s="41"/>
      <c r="C269" s="42"/>
      <c r="D269" s="43">
        <f t="shared" si="33"/>
        <v>0</v>
      </c>
      <c r="H269" s="32">
        <f t="shared" si="34"/>
        <v>0</v>
      </c>
      <c r="I269" s="32">
        <f t="shared" si="35"/>
        <v>1</v>
      </c>
      <c r="L269" s="32"/>
    </row>
    <row r="270" spans="1:12" x14ac:dyDescent="0.25">
      <c r="A270" s="22">
        <f t="shared" si="32"/>
        <v>0</v>
      </c>
      <c r="B270" s="41"/>
      <c r="C270" s="42"/>
      <c r="D270" s="43">
        <f t="shared" si="33"/>
        <v>0</v>
      </c>
      <c r="H270" s="32">
        <f t="shared" si="34"/>
        <v>0</v>
      </c>
      <c r="I270" s="32">
        <f t="shared" si="35"/>
        <v>1</v>
      </c>
      <c r="L270" s="32"/>
    </row>
    <row r="271" spans="1:12" x14ac:dyDescent="0.25">
      <c r="A271" s="22">
        <f t="shared" si="32"/>
        <v>0</v>
      </c>
      <c r="B271" s="41"/>
      <c r="C271" s="42"/>
      <c r="D271" s="43">
        <f t="shared" si="33"/>
        <v>0</v>
      </c>
      <c r="H271" s="32">
        <f t="shared" si="34"/>
        <v>0</v>
      </c>
      <c r="I271" s="32">
        <f t="shared" si="35"/>
        <v>1</v>
      </c>
      <c r="L271" s="32"/>
    </row>
    <row r="272" spans="1:12" x14ac:dyDescent="0.25">
      <c r="A272" s="22">
        <f t="shared" si="32"/>
        <v>0</v>
      </c>
      <c r="B272" s="41"/>
      <c r="C272" s="42"/>
      <c r="D272" s="43">
        <f t="shared" si="33"/>
        <v>0</v>
      </c>
      <c r="H272" s="32">
        <f t="shared" si="34"/>
        <v>0</v>
      </c>
      <c r="I272" s="32">
        <f t="shared" si="35"/>
        <v>1</v>
      </c>
    </row>
    <row r="273" spans="1:9" x14ac:dyDescent="0.25">
      <c r="A273" s="22">
        <f t="shared" si="32"/>
        <v>0</v>
      </c>
      <c r="B273" s="41"/>
      <c r="C273" s="42"/>
      <c r="D273" s="43">
        <f t="shared" si="33"/>
        <v>0</v>
      </c>
      <c r="H273" s="32">
        <f t="shared" si="34"/>
        <v>0</v>
      </c>
      <c r="I273" s="32">
        <f t="shared" si="35"/>
        <v>1</v>
      </c>
    </row>
    <row r="274" spans="1:9" x14ac:dyDescent="0.25">
      <c r="D274" s="32"/>
      <c r="E274" s="32"/>
      <c r="F274" s="44"/>
    </row>
    <row r="276" spans="1:9" ht="15.75" x14ac:dyDescent="0.25">
      <c r="A276" s="9" t="s">
        <v>61</v>
      </c>
      <c r="F276" s="29">
        <f>SUM(D280:D284)</f>
        <v>0</v>
      </c>
    </row>
    <row r="277" spans="1:9" ht="15.75" x14ac:dyDescent="0.25">
      <c r="A277" s="9"/>
      <c r="B277" s="56" t="s">
        <v>62</v>
      </c>
      <c r="C277" s="56"/>
      <c r="D277" s="56"/>
      <c r="E277" s="56"/>
      <c r="F277" s="30"/>
    </row>
    <row r="279" spans="1:9" ht="15.75" x14ac:dyDescent="0.25">
      <c r="B279" s="58" t="s">
        <v>63</v>
      </c>
      <c r="C279" s="59"/>
      <c r="D279" s="21" t="s">
        <v>9</v>
      </c>
    </row>
    <row r="280" spans="1:9" x14ac:dyDescent="0.25">
      <c r="A280" s="22">
        <f>IF(B280&gt;0,1,)</f>
        <v>0</v>
      </c>
      <c r="B280" s="54"/>
      <c r="C280" s="55"/>
      <c r="D280" s="43">
        <f>G280</f>
        <v>0</v>
      </c>
      <c r="G280" s="45">
        <f>IF(B280&gt;0,IF(INT((B280-1)/1000)+1&gt;25,25,INT((B280-1)/1000)+1),0)</f>
        <v>0</v>
      </c>
      <c r="H280" s="32"/>
    </row>
    <row r="281" spans="1:9" x14ac:dyDescent="0.25">
      <c r="A281" s="22">
        <f>IF(B281&gt;0,A280+1,)</f>
        <v>0</v>
      </c>
      <c r="B281" s="54"/>
      <c r="C281" s="55"/>
      <c r="D281" s="43">
        <f>G281</f>
        <v>0</v>
      </c>
      <c r="G281" s="45">
        <f>IF(B281&gt;0,IF(INT((B281-1)/1000)+1&gt;25,25,INT((B281-1)/1000)+1),0)</f>
        <v>0</v>
      </c>
      <c r="H281" s="32"/>
    </row>
    <row r="282" spans="1:9" x14ac:dyDescent="0.25">
      <c r="A282" s="22">
        <f>IF(B282&gt;0,A281+1,)</f>
        <v>0</v>
      </c>
      <c r="B282" s="54"/>
      <c r="C282" s="55"/>
      <c r="D282" s="43">
        <f>G282</f>
        <v>0</v>
      </c>
      <c r="G282" s="45">
        <f>IF(B282&gt;0,IF(INT((B282-1)/1000)+1&gt;25,25,INT((B282-1)/1000)+1),0)</f>
        <v>0</v>
      </c>
      <c r="H282" s="32"/>
    </row>
    <row r="283" spans="1:9" x14ac:dyDescent="0.25">
      <c r="A283" s="22">
        <f>IF(B283&gt;0,A282+1,)</f>
        <v>0</v>
      </c>
      <c r="B283" s="54"/>
      <c r="C283" s="55"/>
      <c r="D283" s="43">
        <f>G283</f>
        <v>0</v>
      </c>
      <c r="G283" s="45">
        <f>IF(B283&gt;0,IF(INT((B283-1)/1000)+1&gt;25,25,INT((B283-1)/1000)+1),0)</f>
        <v>0</v>
      </c>
      <c r="H283" s="32"/>
    </row>
    <row r="284" spans="1:9" x14ac:dyDescent="0.25">
      <c r="A284" s="22">
        <f>IF(B284&gt;0,A283+1,)</f>
        <v>0</v>
      </c>
      <c r="B284" s="54"/>
      <c r="C284" s="55"/>
      <c r="D284" s="43">
        <f>G284</f>
        <v>0</v>
      </c>
      <c r="G284" s="45">
        <f>IF(B284&gt;0,IF(INT((B284-1)/1000)+1&gt;25,25,INT((B284-1)/1000)+1),0)</f>
        <v>0</v>
      </c>
      <c r="H284" s="32"/>
    </row>
    <row r="287" spans="1:9" ht="15.75" x14ac:dyDescent="0.25">
      <c r="A287" s="9" t="s">
        <v>64</v>
      </c>
      <c r="F287" s="29">
        <f>SUM(C291:C304)</f>
        <v>0</v>
      </c>
    </row>
    <row r="288" spans="1:9" ht="15" customHeight="1" x14ac:dyDescent="0.25">
      <c r="B288" s="56" t="s">
        <v>65</v>
      </c>
      <c r="C288" s="56"/>
      <c r="D288" s="56"/>
      <c r="E288" s="56"/>
    </row>
    <row r="290" spans="1:3" ht="15.75" x14ac:dyDescent="0.25">
      <c r="B290" s="21" t="s">
        <v>66</v>
      </c>
      <c r="C290" s="21" t="s">
        <v>9</v>
      </c>
    </row>
    <row r="291" spans="1:3" x14ac:dyDescent="0.25">
      <c r="A291" s="22">
        <f>IF(B291&gt;0,1,)</f>
        <v>0</v>
      </c>
      <c r="B291" s="46"/>
      <c r="C291" s="43">
        <f>B291</f>
        <v>0</v>
      </c>
    </row>
    <row r="292" spans="1:3" x14ac:dyDescent="0.25">
      <c r="A292" s="22">
        <f>IF(B292&gt;0,A291+1,)</f>
        <v>0</v>
      </c>
      <c r="B292" s="46"/>
      <c r="C292" s="43">
        <f>B292</f>
        <v>0</v>
      </c>
    </row>
    <row r="293" spans="1:3" x14ac:dyDescent="0.25">
      <c r="A293" s="22">
        <f t="shared" ref="A293:A304" si="36">IF(B293&gt;0,A292+1,)</f>
        <v>0</v>
      </c>
      <c r="B293" s="46"/>
      <c r="C293" s="43">
        <f t="shared" ref="C293:C304" si="37">B293</f>
        <v>0</v>
      </c>
    </row>
    <row r="294" spans="1:3" x14ac:dyDescent="0.25">
      <c r="A294" s="22">
        <f t="shared" si="36"/>
        <v>0</v>
      </c>
      <c r="B294" s="46"/>
      <c r="C294" s="43">
        <f t="shared" si="37"/>
        <v>0</v>
      </c>
    </row>
    <row r="295" spans="1:3" x14ac:dyDescent="0.25">
      <c r="A295" s="22">
        <f t="shared" si="36"/>
        <v>0</v>
      </c>
      <c r="B295" s="46"/>
      <c r="C295" s="43">
        <f t="shared" si="37"/>
        <v>0</v>
      </c>
    </row>
    <row r="296" spans="1:3" x14ac:dyDescent="0.25">
      <c r="A296" s="22">
        <f t="shared" si="36"/>
        <v>0</v>
      </c>
      <c r="B296" s="46"/>
      <c r="C296" s="43">
        <f t="shared" si="37"/>
        <v>0</v>
      </c>
    </row>
    <row r="297" spans="1:3" x14ac:dyDescent="0.25">
      <c r="A297" s="22">
        <f t="shared" si="36"/>
        <v>0</v>
      </c>
      <c r="B297" s="46"/>
      <c r="C297" s="43">
        <f t="shared" si="37"/>
        <v>0</v>
      </c>
    </row>
    <row r="298" spans="1:3" x14ac:dyDescent="0.25">
      <c r="A298" s="22">
        <f t="shared" si="36"/>
        <v>0</v>
      </c>
      <c r="B298" s="46"/>
      <c r="C298" s="43">
        <f t="shared" si="37"/>
        <v>0</v>
      </c>
    </row>
    <row r="299" spans="1:3" x14ac:dyDescent="0.25">
      <c r="A299" s="22">
        <f t="shared" si="36"/>
        <v>0</v>
      </c>
      <c r="B299" s="46"/>
      <c r="C299" s="43">
        <f t="shared" si="37"/>
        <v>0</v>
      </c>
    </row>
    <row r="300" spans="1:3" x14ac:dyDescent="0.25">
      <c r="A300" s="22">
        <f t="shared" si="36"/>
        <v>0</v>
      </c>
      <c r="B300" s="46"/>
      <c r="C300" s="43">
        <f t="shared" si="37"/>
        <v>0</v>
      </c>
    </row>
    <row r="301" spans="1:3" x14ac:dyDescent="0.25">
      <c r="A301" s="22">
        <f t="shared" si="36"/>
        <v>0</v>
      </c>
      <c r="B301" s="46"/>
      <c r="C301" s="43">
        <f t="shared" si="37"/>
        <v>0</v>
      </c>
    </row>
    <row r="302" spans="1:3" x14ac:dyDescent="0.25">
      <c r="A302" s="22">
        <f t="shared" si="36"/>
        <v>0</v>
      </c>
      <c r="B302" s="46"/>
      <c r="C302" s="43">
        <f t="shared" si="37"/>
        <v>0</v>
      </c>
    </row>
    <row r="303" spans="1:3" x14ac:dyDescent="0.25">
      <c r="A303" s="22">
        <f t="shared" si="36"/>
        <v>0</v>
      </c>
      <c r="B303" s="46"/>
      <c r="C303" s="43">
        <f t="shared" si="37"/>
        <v>0</v>
      </c>
    </row>
    <row r="304" spans="1:3" x14ac:dyDescent="0.25">
      <c r="A304" s="22">
        <f t="shared" si="36"/>
        <v>0</v>
      </c>
      <c r="B304" s="46"/>
      <c r="C304" s="43">
        <f t="shared" si="37"/>
        <v>0</v>
      </c>
    </row>
    <row r="305" spans="1:11" x14ac:dyDescent="0.25">
      <c r="A305" s="22"/>
    </row>
    <row r="307" spans="1:11" ht="15.75" x14ac:dyDescent="0.25">
      <c r="A307" s="9" t="s">
        <v>75</v>
      </c>
      <c r="B307" s="5"/>
      <c r="C307" s="6"/>
      <c r="D307" s="6"/>
      <c r="E307" s="6"/>
      <c r="F307" s="29">
        <f>IF(SUM(D311:D316)&gt;12,12,SUM(D311:D316))</f>
        <v>0</v>
      </c>
    </row>
    <row r="308" spans="1:11" ht="48" customHeight="1" x14ac:dyDescent="0.25">
      <c r="B308" s="57" t="s">
        <v>67</v>
      </c>
      <c r="C308" s="57"/>
      <c r="D308" s="57"/>
      <c r="E308" s="57"/>
    </row>
    <row r="310" spans="1:11" ht="15.75" x14ac:dyDescent="0.25">
      <c r="B310" s="58" t="s">
        <v>68</v>
      </c>
      <c r="C310" s="59"/>
      <c r="D310" s="21" t="s">
        <v>9</v>
      </c>
    </row>
    <row r="311" spans="1:11" x14ac:dyDescent="0.25">
      <c r="A311" s="22">
        <f>IF(B311&gt;0,1,)</f>
        <v>0</v>
      </c>
      <c r="B311" s="52"/>
      <c r="C311" s="53"/>
      <c r="D311" s="43">
        <f t="shared" ref="D311:D316" si="38">IF(B311=$K$311,4,IF(B311=$K$312,12,0))</f>
        <v>0</v>
      </c>
      <c r="K311" s="32" t="s">
        <v>69</v>
      </c>
    </row>
    <row r="312" spans="1:11" x14ac:dyDescent="0.25">
      <c r="A312" s="22">
        <f>IF(B312&gt;0,A311+1,)</f>
        <v>0</v>
      </c>
      <c r="B312" s="52"/>
      <c r="C312" s="53"/>
      <c r="D312" s="43">
        <f t="shared" si="38"/>
        <v>0</v>
      </c>
      <c r="K312" s="32" t="s">
        <v>70</v>
      </c>
    </row>
    <row r="313" spans="1:11" x14ac:dyDescent="0.25">
      <c r="A313" s="22">
        <f>IF(B313&gt;0,A312+1,)</f>
        <v>0</v>
      </c>
      <c r="B313" s="52"/>
      <c r="C313" s="53"/>
      <c r="D313" s="43">
        <f t="shared" si="38"/>
        <v>0</v>
      </c>
    </row>
    <row r="314" spans="1:11" x14ac:dyDescent="0.25">
      <c r="A314" s="22">
        <f>IF(B314&gt;0,A313+1,)</f>
        <v>0</v>
      </c>
      <c r="B314" s="52"/>
      <c r="C314" s="53"/>
      <c r="D314" s="43">
        <f t="shared" si="38"/>
        <v>0</v>
      </c>
    </row>
    <row r="315" spans="1:11" x14ac:dyDescent="0.25">
      <c r="A315" s="22">
        <f>IF(B315&gt;0,A314+1,)</f>
        <v>0</v>
      </c>
      <c r="B315" s="52"/>
      <c r="C315" s="53"/>
      <c r="D315" s="43">
        <f t="shared" si="38"/>
        <v>0</v>
      </c>
    </row>
    <row r="316" spans="1:11" x14ac:dyDescent="0.25">
      <c r="A316" s="22">
        <f>IF(B316&gt;0,A315+1,)</f>
        <v>0</v>
      </c>
      <c r="B316" s="52"/>
      <c r="C316" s="53"/>
      <c r="D316" s="43">
        <f t="shared" si="38"/>
        <v>0</v>
      </c>
    </row>
  </sheetData>
  <sheetProtection insertRows="0" deleteRows="0" selectLockedCells="1"/>
  <dataConsolidate/>
  <mergeCells count="84">
    <mergeCell ref="B103:E103"/>
    <mergeCell ref="B4:F4"/>
    <mergeCell ref="C6:E6"/>
    <mergeCell ref="C7:E7"/>
    <mergeCell ref="C8:E8"/>
    <mergeCell ref="B13:E13"/>
    <mergeCell ref="B14:E14"/>
    <mergeCell ref="B99:E99"/>
    <mergeCell ref="B100:E100"/>
    <mergeCell ref="B101:E101"/>
    <mergeCell ref="B102:E102"/>
    <mergeCell ref="F102:I102"/>
    <mergeCell ref="C175:E175"/>
    <mergeCell ref="B104:E104"/>
    <mergeCell ref="B105:E105"/>
    <mergeCell ref="B135:E135"/>
    <mergeCell ref="B166:E166"/>
    <mergeCell ref="C168:E168"/>
    <mergeCell ref="C169:E169"/>
    <mergeCell ref="C170:E170"/>
    <mergeCell ref="C171:E171"/>
    <mergeCell ref="C172:E172"/>
    <mergeCell ref="C173:E173"/>
    <mergeCell ref="C174:E174"/>
    <mergeCell ref="C187:E187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85:E185"/>
    <mergeCell ref="C186:E186"/>
    <mergeCell ref="B236:C236"/>
    <mergeCell ref="C188:E188"/>
    <mergeCell ref="C189:E189"/>
    <mergeCell ref="B192:E192"/>
    <mergeCell ref="B227:E227"/>
    <mergeCell ref="B229:C229"/>
    <mergeCell ref="B230:C230"/>
    <mergeCell ref="B231:C231"/>
    <mergeCell ref="B232:C232"/>
    <mergeCell ref="B233:C233"/>
    <mergeCell ref="B234:C234"/>
    <mergeCell ref="B235:C235"/>
    <mergeCell ref="B250:E250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81:C281"/>
    <mergeCell ref="B252:C252"/>
    <mergeCell ref="B253:C253"/>
    <mergeCell ref="B254:C254"/>
    <mergeCell ref="B255:C255"/>
    <mergeCell ref="B256:C256"/>
    <mergeCell ref="B257:C257"/>
    <mergeCell ref="B258:C258"/>
    <mergeCell ref="B261:E261"/>
    <mergeCell ref="B277:E277"/>
    <mergeCell ref="B279:C279"/>
    <mergeCell ref="B280:C280"/>
    <mergeCell ref="B316:C316"/>
    <mergeCell ref="B282:C282"/>
    <mergeCell ref="B283:C283"/>
    <mergeCell ref="B284:C284"/>
    <mergeCell ref="B288:E288"/>
    <mergeCell ref="B308:E308"/>
    <mergeCell ref="B310:C310"/>
    <mergeCell ref="B311:C311"/>
    <mergeCell ref="B312:C312"/>
    <mergeCell ref="B313:C313"/>
    <mergeCell ref="B314:C314"/>
    <mergeCell ref="B315:C315"/>
  </mergeCells>
  <conditionalFormatting sqref="A311:A316 A253:A258 A280:A284 A9 A108:A131 A138:A162 A169:A189 A195:A223 A230:A247 A264:A273 A291:A305">
    <cfRule type="cellIs" dxfId="44" priority="17" stopIfTrue="1" operator="greaterThan">
      <formula>0</formula>
    </cfRule>
    <cfRule type="cellIs" priority="18" stopIfTrue="1" operator="greaterThan">
      <formula>0</formula>
    </cfRule>
    <cfRule type="cellIs" dxfId="43" priority="19" stopIfTrue="1" operator="greaterThan">
      <formula>0</formula>
    </cfRule>
    <cfRule type="cellIs" dxfId="42" priority="20" stopIfTrue="1" operator="greaterThan">
      <formula>0</formula>
    </cfRule>
  </conditionalFormatting>
  <conditionalFormatting sqref="E108:E131">
    <cfRule type="cellIs" dxfId="41" priority="15" stopIfTrue="1" operator="greaterThan">
      <formula>0</formula>
    </cfRule>
    <cfRule type="cellIs" priority="16" stopIfTrue="1" operator="greaterThan">
      <formula>0</formula>
    </cfRule>
  </conditionalFormatting>
  <conditionalFormatting sqref="D138:D162 F169:F189 F195:F223 E230:E247 D253:D258 D264:D273 D280:D284 C291:C304 D311:D316">
    <cfRule type="cellIs" dxfId="40" priority="14" stopIfTrue="1" operator="greaterThan">
      <formula>0</formula>
    </cfRule>
  </conditionalFormatting>
  <conditionalFormatting sqref="A108:A131 A138:A162">
    <cfRule type="cellIs" dxfId="39" priority="10" stopIfTrue="1" operator="greaterThan">
      <formula>0</formula>
    </cfRule>
    <cfRule type="cellIs" priority="11" stopIfTrue="1" operator="greaterThan">
      <formula>0</formula>
    </cfRule>
    <cfRule type="cellIs" dxfId="38" priority="12" stopIfTrue="1" operator="greaterThan">
      <formula>0</formula>
    </cfRule>
    <cfRule type="cellIs" dxfId="37" priority="13" stopIfTrue="1" operator="greaterThan">
      <formula>0</formula>
    </cfRule>
  </conditionalFormatting>
  <conditionalFormatting sqref="E108:E131">
    <cfRule type="cellIs" dxfId="36" priority="8" stopIfTrue="1" operator="greaterThan">
      <formula>0</formula>
    </cfRule>
    <cfRule type="cellIs" priority="9" stopIfTrue="1" operator="greaterThan">
      <formula>0</formula>
    </cfRule>
  </conditionalFormatting>
  <conditionalFormatting sqref="D138:D162">
    <cfRule type="cellIs" dxfId="35" priority="7" stopIfTrue="1" operator="greaterThan">
      <formula>0</formula>
    </cfRule>
  </conditionalFormatting>
  <conditionalFormatting sqref="A17:A95">
    <cfRule type="cellIs" dxfId="34" priority="3" stopIfTrue="1" operator="greaterThan">
      <formula>0</formula>
    </cfRule>
    <cfRule type="cellIs" priority="4" stopIfTrue="1" operator="greaterThan">
      <formula>0</formula>
    </cfRule>
    <cfRule type="cellIs" dxfId="33" priority="5" stopIfTrue="1" operator="greaterThan">
      <formula>0</formula>
    </cfRule>
    <cfRule type="cellIs" dxfId="32" priority="6" stopIfTrue="1" operator="greaterThan">
      <formula>0</formula>
    </cfRule>
  </conditionalFormatting>
  <conditionalFormatting sqref="D17:D95">
    <cfRule type="cellIs" dxfId="31" priority="1" stopIfTrue="1" operator="greaterThan">
      <formula>0</formula>
    </cfRule>
    <cfRule type="cellIs" dxfId="30" priority="2" stopIfTrue="1" operator="greaterThan">
      <formula>0</formula>
    </cfRule>
  </conditionalFormatting>
  <dataValidations count="13">
    <dataValidation type="list" allowBlank="1" showInputMessage="1" showErrorMessage="1" sqref="B311:B316">
      <formula1>$K$311:$K$312</formula1>
    </dataValidation>
    <dataValidation type="list" allowBlank="1" showInputMessage="1" showErrorMessage="1" sqref="D108:D131 B138:B162">
      <formula1>$N$108:$N$110</formula1>
    </dataValidation>
    <dataValidation type="list" allowBlank="1" showInputMessage="1" showErrorMessage="1" sqref="B230:B247 B195:B223">
      <formula1>$N$195:$N$196</formula1>
    </dataValidation>
    <dataValidation type="list" allowBlank="1" showInputMessage="1" showErrorMessage="1" sqref="C195:C223">
      <formula1>$L$195:$L$197</formula1>
    </dataValidation>
    <dataValidation type="list" allowBlank="1" showInputMessage="1" showErrorMessage="1" sqref="D195:D223">
      <formula1>$M$195:$M$196</formula1>
    </dataValidation>
    <dataValidation type="list" allowBlank="1" showInputMessage="1" showErrorMessage="1" sqref="B253:B258">
      <formula1>$I$253:$I$254</formula1>
    </dataValidation>
    <dataValidation type="list" allowBlank="1" showInputMessage="1" showErrorMessage="1" sqref="B264:B273">
      <formula1>$K$264:$K$265</formula1>
    </dataValidation>
    <dataValidation type="list" allowBlank="1" showInputMessage="1" showErrorMessage="1" sqref="C264:C273">
      <formula1>$L$264:$L$266</formula1>
    </dataValidation>
    <dataValidation type="whole" allowBlank="1" showInputMessage="1" showErrorMessage="1" prompt="Máximo de 24 meses" sqref="B291:B304">
      <formula1>0</formula1>
      <formula2>24</formula2>
    </dataValidation>
    <dataValidation type="list" allowBlank="1" showInputMessage="1" showErrorMessage="1" sqref="C169:C189">
      <formula1>$N$169:$N$170</formula1>
    </dataValidation>
    <dataValidation type="list" allowBlank="1" showInputMessage="1" showErrorMessage="1" sqref="B169:B189">
      <formula1>$M$169:$M$170</formula1>
    </dataValidation>
    <dataValidation type="list" allowBlank="1" showInputMessage="1" showErrorMessage="1" sqref="B17:B95">
      <formula1>$M$17:$M$21</formula1>
    </dataValidation>
    <dataValidation type="list" allowBlank="1" showInputMessage="1" showErrorMessage="1" sqref="B108:B131">
      <formula1>$M$108:$M$110</formula1>
    </dataValidation>
  </dataValidations>
  <pageMargins left="0.51181102362204722" right="0.68" top="0.51181102362204722" bottom="0.74803149606299213" header="0.31496062992125984" footer="0.31496062992125984"/>
  <pageSetup paperSize="9" orientation="portrait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5"/>
  <sheetViews>
    <sheetView zoomScaleNormal="100" workbookViewId="0">
      <selection activeCell="A3" sqref="A3"/>
    </sheetView>
  </sheetViews>
  <sheetFormatPr baseColWidth="10" defaultRowHeight="15" x14ac:dyDescent="0.25"/>
  <cols>
    <col min="1" max="1" width="3.28515625" style="1" customWidth="1"/>
    <col min="2" max="2" width="20.140625" style="2" customWidth="1"/>
    <col min="3" max="3" width="28" style="1" customWidth="1"/>
    <col min="4" max="4" width="16.7109375" style="1" customWidth="1"/>
    <col min="5" max="5" width="15.5703125" style="1" customWidth="1"/>
    <col min="6" max="6" width="13.42578125" style="1" customWidth="1"/>
    <col min="7" max="16" width="13.42578125" style="1" hidden="1" customWidth="1"/>
    <col min="17" max="18" width="10.28515625" style="1" customWidth="1"/>
    <col min="19" max="19" width="8.28515625" style="1" customWidth="1"/>
    <col min="20" max="20" width="12.42578125" style="1" customWidth="1"/>
    <col min="21" max="16384" width="11.42578125" style="1"/>
  </cols>
  <sheetData>
    <row r="1" spans="1:19" ht="33" customHeight="1" x14ac:dyDescent="0.25"/>
    <row r="2" spans="1:19" ht="39.75" customHeight="1" x14ac:dyDescent="0.25"/>
    <row r="3" spans="1:19" ht="15.75" customHeight="1" x14ac:dyDescent="0.25"/>
    <row r="4" spans="1:19" ht="15.75" customHeight="1" x14ac:dyDescent="0.25">
      <c r="B4" s="70" t="s">
        <v>0</v>
      </c>
      <c r="C4" s="70"/>
      <c r="D4" s="70"/>
      <c r="E4" s="70"/>
      <c r="F4" s="70"/>
    </row>
    <row r="5" spans="1:19" ht="15.75" customHeight="1" x14ac:dyDescent="0.25">
      <c r="B5" s="47"/>
      <c r="C5" s="47"/>
      <c r="D5" s="47"/>
      <c r="E5" s="47"/>
      <c r="F5" s="47"/>
    </row>
    <row r="6" spans="1:19" ht="15.75" x14ac:dyDescent="0.25">
      <c r="B6" s="3" t="s">
        <v>1</v>
      </c>
      <c r="C6" s="71"/>
      <c r="D6" s="72"/>
      <c r="E6" s="73"/>
      <c r="F6" s="47"/>
    </row>
    <row r="7" spans="1:19" ht="15.75" x14ac:dyDescent="0.25">
      <c r="B7" s="3" t="s">
        <v>2</v>
      </c>
      <c r="C7" s="71"/>
      <c r="D7" s="72"/>
      <c r="E7" s="73"/>
      <c r="F7" s="47"/>
    </row>
    <row r="8" spans="1:19" ht="27" customHeight="1" x14ac:dyDescent="0.25">
      <c r="B8" s="3" t="s">
        <v>3</v>
      </c>
      <c r="C8" s="71"/>
      <c r="D8" s="72"/>
      <c r="E8" s="73"/>
      <c r="F8" s="47"/>
    </row>
    <row r="9" spans="1:19" ht="18.75" x14ac:dyDescent="0.25">
      <c r="A9" s="4"/>
      <c r="B9" s="5"/>
      <c r="C9" s="6"/>
      <c r="D9" s="6"/>
      <c r="E9" s="6"/>
      <c r="F9" s="6"/>
    </row>
    <row r="10" spans="1:19" ht="18.75" customHeight="1" x14ac:dyDescent="0.3">
      <c r="A10" s="7" t="s">
        <v>76</v>
      </c>
      <c r="B10" s="8"/>
      <c r="C10" s="9"/>
      <c r="F10" s="10">
        <f>F12+F138+F149+F161+F200+F235+F258+F269+F285+F296+F316</f>
        <v>0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2"/>
      <c r="R10" s="12"/>
      <c r="S10" s="13"/>
    </row>
    <row r="11" spans="1:19" x14ac:dyDescent="0.25">
      <c r="F11" s="14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2"/>
      <c r="R11" s="12"/>
      <c r="S11" s="13"/>
    </row>
    <row r="12" spans="1:19" ht="15.75" x14ac:dyDescent="0.25">
      <c r="A12" s="9" t="s">
        <v>77</v>
      </c>
      <c r="B12" s="1"/>
      <c r="F12" s="29">
        <f>SUM(F15:F74)</f>
        <v>0</v>
      </c>
    </row>
    <row r="13" spans="1:19" ht="54.75" customHeight="1" x14ac:dyDescent="0.25">
      <c r="B13" s="56" t="s">
        <v>78</v>
      </c>
      <c r="C13" s="56"/>
      <c r="D13" s="56"/>
      <c r="E13" s="56"/>
    </row>
    <row r="14" spans="1:19" ht="15.75" x14ac:dyDescent="0.25">
      <c r="B14" s="58" t="s">
        <v>79</v>
      </c>
      <c r="C14" s="59"/>
      <c r="D14" s="21" t="s">
        <v>80</v>
      </c>
      <c r="E14" s="21" t="s">
        <v>81</v>
      </c>
      <c r="F14" s="21" t="s">
        <v>9</v>
      </c>
      <c r="G14" s="11"/>
      <c r="H14" s="11" t="s">
        <v>82</v>
      </c>
      <c r="I14" s="11"/>
      <c r="J14" s="11"/>
      <c r="K14" s="11"/>
    </row>
    <row r="15" spans="1:19" x14ac:dyDescent="0.25">
      <c r="A15" s="22">
        <f>IF(B15&gt;0,1,)</f>
        <v>0</v>
      </c>
      <c r="B15" s="62"/>
      <c r="C15" s="63"/>
      <c r="D15" s="26"/>
      <c r="E15" s="48"/>
      <c r="F15" s="24">
        <f t="shared" ref="F15:F74" si="0">G15*H15</f>
        <v>0</v>
      </c>
      <c r="G15" s="11">
        <f t="shared" ref="G15:G41" si="1">IF(B15=$J$15,C76,IF(B15=$J$16,D76,IF(B15=$J$17,E76,IF(B15=$J$18,E76,0))))</f>
        <v>4</v>
      </c>
      <c r="H15" s="11">
        <f>IF(E15&gt;0,IF(E15&lt;3,1,IF(E15&lt;5,0.6,0.3)),0)</f>
        <v>0</v>
      </c>
      <c r="I15" s="11"/>
      <c r="J15" s="11" t="s">
        <v>83</v>
      </c>
      <c r="K15" s="11"/>
    </row>
    <row r="16" spans="1:19" x14ac:dyDescent="0.25">
      <c r="A16" s="22">
        <f>IF(B16&gt;0,A15+1,)</f>
        <v>0</v>
      </c>
      <c r="B16" s="62"/>
      <c r="C16" s="63"/>
      <c r="D16" s="26"/>
      <c r="E16" s="48"/>
      <c r="F16" s="24">
        <f t="shared" si="0"/>
        <v>0</v>
      </c>
      <c r="G16" s="11">
        <f t="shared" si="1"/>
        <v>4</v>
      </c>
      <c r="H16" s="11">
        <f>IF(E16&gt;0,IF(E16&lt;3,1,IF(E16&lt;5,0.6,0.3)),0)</f>
        <v>0</v>
      </c>
      <c r="I16" s="11"/>
      <c r="J16" s="11" t="s">
        <v>84</v>
      </c>
      <c r="K16" s="11"/>
    </row>
    <row r="17" spans="1:11" x14ac:dyDescent="0.25">
      <c r="A17" s="22">
        <f t="shared" ref="A17:A74" si="2">IF(B17&gt;0,A16+1,)</f>
        <v>0</v>
      </c>
      <c r="B17" s="62"/>
      <c r="C17" s="63"/>
      <c r="D17" s="26"/>
      <c r="E17" s="48"/>
      <c r="F17" s="24">
        <f t="shared" si="0"/>
        <v>0</v>
      </c>
      <c r="G17" s="11">
        <f t="shared" si="1"/>
        <v>4</v>
      </c>
      <c r="H17" s="11">
        <f>IF(E17&gt;0,IF(E17&lt;3,1,IF(E17&lt;5,0.6,0.3)),0)</f>
        <v>0</v>
      </c>
      <c r="I17" s="11"/>
      <c r="J17" s="11" t="s">
        <v>85</v>
      </c>
      <c r="K17" s="11"/>
    </row>
    <row r="18" spans="1:11" x14ac:dyDescent="0.25">
      <c r="A18" s="22">
        <f t="shared" si="2"/>
        <v>0</v>
      </c>
      <c r="B18" s="62"/>
      <c r="C18" s="63"/>
      <c r="D18" s="26"/>
      <c r="E18" s="48"/>
      <c r="F18" s="24">
        <f t="shared" si="0"/>
        <v>0</v>
      </c>
      <c r="G18" s="11">
        <f t="shared" si="1"/>
        <v>4</v>
      </c>
      <c r="H18" s="11">
        <f>IF(E18&gt;0,IF(E18&lt;3,1,IF(E18&lt;5,0.6,0.3)),0)</f>
        <v>0</v>
      </c>
      <c r="I18" s="11"/>
      <c r="J18" s="11"/>
      <c r="K18" s="11"/>
    </row>
    <row r="19" spans="1:11" x14ac:dyDescent="0.25">
      <c r="A19" s="22">
        <f t="shared" si="2"/>
        <v>0</v>
      </c>
      <c r="B19" s="62"/>
      <c r="C19" s="63"/>
      <c r="D19" s="26"/>
      <c r="E19" s="48"/>
      <c r="F19" s="24">
        <f t="shared" si="0"/>
        <v>0</v>
      </c>
      <c r="G19" s="11">
        <f t="shared" si="1"/>
        <v>4</v>
      </c>
      <c r="H19" s="11">
        <f t="shared" ref="H19:H74" si="3">IF(E19&gt;0,IF(E19&lt;3,1,IF(E19&lt;5,0.6,0.3)),0)</f>
        <v>0</v>
      </c>
      <c r="I19" s="11"/>
      <c r="J19" s="11"/>
      <c r="K19" s="11"/>
    </row>
    <row r="20" spans="1:11" x14ac:dyDescent="0.25">
      <c r="A20" s="22">
        <f t="shared" si="2"/>
        <v>0</v>
      </c>
      <c r="B20" s="62"/>
      <c r="C20" s="63"/>
      <c r="D20" s="26"/>
      <c r="E20" s="48"/>
      <c r="F20" s="24">
        <f t="shared" si="0"/>
        <v>0</v>
      </c>
      <c r="G20" s="11">
        <f t="shared" si="1"/>
        <v>4</v>
      </c>
      <c r="H20" s="11">
        <f t="shared" si="3"/>
        <v>0</v>
      </c>
      <c r="I20" s="11"/>
      <c r="J20" s="11"/>
      <c r="K20" s="11"/>
    </row>
    <row r="21" spans="1:11" x14ac:dyDescent="0.25">
      <c r="A21" s="22">
        <f t="shared" si="2"/>
        <v>0</v>
      </c>
      <c r="B21" s="62"/>
      <c r="C21" s="63"/>
      <c r="D21" s="26"/>
      <c r="E21" s="48"/>
      <c r="F21" s="24">
        <f t="shared" si="0"/>
        <v>0</v>
      </c>
      <c r="G21" s="11">
        <f t="shared" si="1"/>
        <v>4</v>
      </c>
      <c r="H21" s="11">
        <f t="shared" si="3"/>
        <v>0</v>
      </c>
      <c r="I21" s="11"/>
      <c r="J21" s="11"/>
      <c r="K21" s="11"/>
    </row>
    <row r="22" spans="1:11" x14ac:dyDescent="0.25">
      <c r="A22" s="22">
        <f t="shared" si="2"/>
        <v>0</v>
      </c>
      <c r="B22" s="62"/>
      <c r="C22" s="63"/>
      <c r="D22" s="26"/>
      <c r="E22" s="48"/>
      <c r="F22" s="24">
        <f t="shared" si="0"/>
        <v>0</v>
      </c>
      <c r="G22" s="11">
        <f t="shared" si="1"/>
        <v>4</v>
      </c>
      <c r="H22" s="11">
        <f t="shared" si="3"/>
        <v>0</v>
      </c>
      <c r="I22" s="11"/>
      <c r="J22" s="11"/>
      <c r="K22" s="11"/>
    </row>
    <row r="23" spans="1:11" x14ac:dyDescent="0.25">
      <c r="A23" s="22">
        <f t="shared" si="2"/>
        <v>0</v>
      </c>
      <c r="B23" s="62"/>
      <c r="C23" s="63"/>
      <c r="D23" s="26"/>
      <c r="E23" s="48"/>
      <c r="F23" s="24">
        <f t="shared" si="0"/>
        <v>0</v>
      </c>
      <c r="G23" s="11">
        <f t="shared" si="1"/>
        <v>4</v>
      </c>
      <c r="H23" s="11">
        <f t="shared" si="3"/>
        <v>0</v>
      </c>
      <c r="I23" s="11"/>
      <c r="J23" s="11"/>
      <c r="K23" s="11"/>
    </row>
    <row r="24" spans="1:11" x14ac:dyDescent="0.25">
      <c r="A24" s="22">
        <f t="shared" si="2"/>
        <v>0</v>
      </c>
      <c r="B24" s="62"/>
      <c r="C24" s="63"/>
      <c r="D24" s="26"/>
      <c r="E24" s="48"/>
      <c r="F24" s="24">
        <f t="shared" si="0"/>
        <v>0</v>
      </c>
      <c r="G24" s="11">
        <f t="shared" si="1"/>
        <v>4</v>
      </c>
      <c r="H24" s="11">
        <f t="shared" si="3"/>
        <v>0</v>
      </c>
      <c r="I24" s="11"/>
      <c r="J24" s="11"/>
      <c r="K24" s="11"/>
    </row>
    <row r="25" spans="1:11" x14ac:dyDescent="0.25">
      <c r="A25" s="22">
        <f t="shared" si="2"/>
        <v>0</v>
      </c>
      <c r="B25" s="62"/>
      <c r="C25" s="63"/>
      <c r="D25" s="26"/>
      <c r="E25" s="48"/>
      <c r="F25" s="24">
        <f t="shared" si="0"/>
        <v>0</v>
      </c>
      <c r="G25" s="11">
        <f t="shared" si="1"/>
        <v>4</v>
      </c>
      <c r="H25" s="11">
        <f t="shared" si="3"/>
        <v>0</v>
      </c>
      <c r="I25" s="11"/>
      <c r="J25" s="11"/>
      <c r="K25" s="11"/>
    </row>
    <row r="26" spans="1:11" x14ac:dyDescent="0.25">
      <c r="A26" s="22">
        <f t="shared" si="2"/>
        <v>0</v>
      </c>
      <c r="B26" s="62"/>
      <c r="C26" s="63"/>
      <c r="D26" s="26"/>
      <c r="E26" s="48"/>
      <c r="F26" s="24">
        <f t="shared" si="0"/>
        <v>0</v>
      </c>
      <c r="G26" s="11">
        <f t="shared" si="1"/>
        <v>4</v>
      </c>
      <c r="H26" s="11">
        <f t="shared" si="3"/>
        <v>0</v>
      </c>
      <c r="I26" s="11"/>
      <c r="J26" s="11"/>
      <c r="K26" s="11"/>
    </row>
    <row r="27" spans="1:11" x14ac:dyDescent="0.25">
      <c r="A27" s="22">
        <f t="shared" si="2"/>
        <v>0</v>
      </c>
      <c r="B27" s="62"/>
      <c r="C27" s="63"/>
      <c r="D27" s="26"/>
      <c r="E27" s="48"/>
      <c r="F27" s="24">
        <f t="shared" si="0"/>
        <v>0</v>
      </c>
      <c r="G27" s="11">
        <f t="shared" si="1"/>
        <v>4</v>
      </c>
      <c r="H27" s="11">
        <f t="shared" si="3"/>
        <v>0</v>
      </c>
      <c r="I27" s="11"/>
      <c r="J27" s="11"/>
      <c r="K27" s="11"/>
    </row>
    <row r="28" spans="1:11" x14ac:dyDescent="0.25">
      <c r="A28" s="22">
        <f t="shared" si="2"/>
        <v>0</v>
      </c>
      <c r="B28" s="62"/>
      <c r="C28" s="63"/>
      <c r="D28" s="26"/>
      <c r="E28" s="48"/>
      <c r="F28" s="24">
        <f t="shared" si="0"/>
        <v>0</v>
      </c>
      <c r="G28" s="11">
        <f t="shared" si="1"/>
        <v>4</v>
      </c>
      <c r="H28" s="11">
        <f t="shared" si="3"/>
        <v>0</v>
      </c>
      <c r="I28" s="11"/>
      <c r="J28" s="11"/>
      <c r="K28" s="11"/>
    </row>
    <row r="29" spans="1:11" x14ac:dyDescent="0.25">
      <c r="A29" s="22">
        <f t="shared" si="2"/>
        <v>0</v>
      </c>
      <c r="B29" s="62"/>
      <c r="C29" s="63"/>
      <c r="D29" s="26"/>
      <c r="E29" s="48"/>
      <c r="F29" s="24">
        <f t="shared" si="0"/>
        <v>0</v>
      </c>
      <c r="G29" s="11">
        <f t="shared" si="1"/>
        <v>4</v>
      </c>
      <c r="H29" s="11">
        <f t="shared" si="3"/>
        <v>0</v>
      </c>
      <c r="I29" s="11"/>
      <c r="J29" s="11"/>
      <c r="K29" s="11"/>
    </row>
    <row r="30" spans="1:11" x14ac:dyDescent="0.25">
      <c r="A30" s="22">
        <f t="shared" si="2"/>
        <v>0</v>
      </c>
      <c r="B30" s="62"/>
      <c r="C30" s="63"/>
      <c r="D30" s="26"/>
      <c r="E30" s="48"/>
      <c r="F30" s="24">
        <f t="shared" si="0"/>
        <v>0</v>
      </c>
      <c r="G30" s="11">
        <f t="shared" si="1"/>
        <v>4</v>
      </c>
      <c r="H30" s="11">
        <f t="shared" si="3"/>
        <v>0</v>
      </c>
      <c r="I30" s="11"/>
      <c r="J30" s="11"/>
      <c r="K30" s="11"/>
    </row>
    <row r="31" spans="1:11" x14ac:dyDescent="0.25">
      <c r="A31" s="22">
        <f t="shared" si="2"/>
        <v>0</v>
      </c>
      <c r="B31" s="62"/>
      <c r="C31" s="63"/>
      <c r="D31" s="26"/>
      <c r="E31" s="48"/>
      <c r="F31" s="24">
        <f t="shared" si="0"/>
        <v>0</v>
      </c>
      <c r="G31" s="11">
        <f t="shared" si="1"/>
        <v>4</v>
      </c>
      <c r="H31" s="11">
        <f t="shared" si="3"/>
        <v>0</v>
      </c>
      <c r="I31" s="11"/>
      <c r="J31" s="11"/>
      <c r="K31" s="11"/>
    </row>
    <row r="32" spans="1:11" x14ac:dyDescent="0.25">
      <c r="A32" s="22">
        <f t="shared" si="2"/>
        <v>0</v>
      </c>
      <c r="B32" s="62"/>
      <c r="C32" s="63"/>
      <c r="D32" s="26"/>
      <c r="E32" s="48"/>
      <c r="F32" s="24">
        <f t="shared" si="0"/>
        <v>0</v>
      </c>
      <c r="G32" s="11">
        <f t="shared" si="1"/>
        <v>4</v>
      </c>
      <c r="H32" s="11">
        <f t="shared" si="3"/>
        <v>0</v>
      </c>
      <c r="I32" s="11"/>
      <c r="J32" s="11"/>
      <c r="K32" s="11"/>
    </row>
    <row r="33" spans="1:11" x14ac:dyDescent="0.25">
      <c r="A33" s="22">
        <f t="shared" si="2"/>
        <v>0</v>
      </c>
      <c r="B33" s="62"/>
      <c r="C33" s="63"/>
      <c r="D33" s="26"/>
      <c r="E33" s="48"/>
      <c r="F33" s="24">
        <f t="shared" si="0"/>
        <v>0</v>
      </c>
      <c r="G33" s="11">
        <f t="shared" si="1"/>
        <v>4</v>
      </c>
      <c r="H33" s="11">
        <f t="shared" si="3"/>
        <v>0</v>
      </c>
      <c r="I33" s="11"/>
      <c r="J33" s="11"/>
      <c r="K33" s="11"/>
    </row>
    <row r="34" spans="1:11" x14ac:dyDescent="0.25">
      <c r="A34" s="22">
        <f t="shared" si="2"/>
        <v>0</v>
      </c>
      <c r="B34" s="62"/>
      <c r="C34" s="63"/>
      <c r="D34" s="26"/>
      <c r="E34" s="48"/>
      <c r="F34" s="24">
        <f t="shared" si="0"/>
        <v>0</v>
      </c>
      <c r="G34" s="11">
        <f t="shared" si="1"/>
        <v>4</v>
      </c>
      <c r="H34" s="11">
        <f t="shared" si="3"/>
        <v>0</v>
      </c>
      <c r="I34" s="11"/>
      <c r="J34" s="11"/>
      <c r="K34" s="11"/>
    </row>
    <row r="35" spans="1:11" x14ac:dyDescent="0.25">
      <c r="A35" s="22">
        <f t="shared" si="2"/>
        <v>0</v>
      </c>
      <c r="B35" s="62"/>
      <c r="C35" s="63"/>
      <c r="D35" s="26"/>
      <c r="E35" s="48"/>
      <c r="F35" s="24">
        <f t="shared" si="0"/>
        <v>0</v>
      </c>
      <c r="G35" s="11">
        <f t="shared" si="1"/>
        <v>4</v>
      </c>
      <c r="H35" s="11">
        <f t="shared" si="3"/>
        <v>0</v>
      </c>
      <c r="I35" s="11"/>
      <c r="J35" s="11"/>
      <c r="K35" s="11"/>
    </row>
    <row r="36" spans="1:11" x14ac:dyDescent="0.25">
      <c r="A36" s="22">
        <f t="shared" si="2"/>
        <v>0</v>
      </c>
      <c r="B36" s="62"/>
      <c r="C36" s="63"/>
      <c r="D36" s="26"/>
      <c r="E36" s="48"/>
      <c r="F36" s="24">
        <f t="shared" si="0"/>
        <v>0</v>
      </c>
      <c r="G36" s="11">
        <f t="shared" si="1"/>
        <v>4</v>
      </c>
      <c r="H36" s="11">
        <f t="shared" si="3"/>
        <v>0</v>
      </c>
      <c r="I36" s="11"/>
      <c r="J36" s="11"/>
      <c r="K36" s="11"/>
    </row>
    <row r="37" spans="1:11" x14ac:dyDescent="0.25">
      <c r="A37" s="22">
        <f t="shared" si="2"/>
        <v>0</v>
      </c>
      <c r="B37" s="62"/>
      <c r="C37" s="63"/>
      <c r="D37" s="26"/>
      <c r="E37" s="48"/>
      <c r="F37" s="24">
        <f t="shared" si="0"/>
        <v>0</v>
      </c>
      <c r="G37" s="11">
        <f t="shared" si="1"/>
        <v>4</v>
      </c>
      <c r="H37" s="11">
        <f t="shared" si="3"/>
        <v>0</v>
      </c>
      <c r="I37" s="11"/>
      <c r="J37" s="11"/>
      <c r="K37" s="11"/>
    </row>
    <row r="38" spans="1:11" x14ac:dyDescent="0.25">
      <c r="A38" s="22">
        <f t="shared" si="2"/>
        <v>0</v>
      </c>
      <c r="B38" s="62"/>
      <c r="C38" s="63"/>
      <c r="D38" s="26"/>
      <c r="E38" s="48"/>
      <c r="F38" s="24">
        <f t="shared" si="0"/>
        <v>0</v>
      </c>
      <c r="G38" s="11">
        <f t="shared" si="1"/>
        <v>4</v>
      </c>
      <c r="H38" s="11">
        <f t="shared" si="3"/>
        <v>0</v>
      </c>
      <c r="I38" s="11"/>
      <c r="J38" s="11"/>
      <c r="K38" s="11"/>
    </row>
    <row r="39" spans="1:11" x14ac:dyDescent="0.25">
      <c r="A39" s="22">
        <f t="shared" si="2"/>
        <v>0</v>
      </c>
      <c r="B39" s="62"/>
      <c r="C39" s="63"/>
      <c r="D39" s="26"/>
      <c r="E39" s="48"/>
      <c r="F39" s="24">
        <f t="shared" si="0"/>
        <v>0</v>
      </c>
      <c r="G39" s="11">
        <f t="shared" si="1"/>
        <v>4</v>
      </c>
      <c r="H39" s="11">
        <f t="shared" si="3"/>
        <v>0</v>
      </c>
      <c r="I39" s="11"/>
      <c r="J39" s="11"/>
      <c r="K39" s="11"/>
    </row>
    <row r="40" spans="1:11" x14ac:dyDescent="0.25">
      <c r="A40" s="22">
        <f t="shared" si="2"/>
        <v>0</v>
      </c>
      <c r="B40" s="62"/>
      <c r="C40" s="63"/>
      <c r="D40" s="26"/>
      <c r="E40" s="48"/>
      <c r="F40" s="24">
        <f t="shared" si="0"/>
        <v>0</v>
      </c>
      <c r="G40" s="11">
        <f t="shared" si="1"/>
        <v>4</v>
      </c>
      <c r="H40" s="11">
        <f t="shared" si="3"/>
        <v>0</v>
      </c>
      <c r="I40" s="11"/>
      <c r="J40" s="11"/>
      <c r="K40" s="11"/>
    </row>
    <row r="41" spans="1:11" x14ac:dyDescent="0.25">
      <c r="A41" s="22">
        <f t="shared" si="2"/>
        <v>0</v>
      </c>
      <c r="B41" s="62"/>
      <c r="C41" s="63"/>
      <c r="D41" s="26"/>
      <c r="E41" s="48"/>
      <c r="F41" s="24">
        <f t="shared" si="0"/>
        <v>0</v>
      </c>
      <c r="G41" s="11">
        <f t="shared" si="1"/>
        <v>4</v>
      </c>
      <c r="H41" s="11">
        <f t="shared" si="3"/>
        <v>0</v>
      </c>
      <c r="I41" s="11"/>
      <c r="J41" s="11"/>
      <c r="K41" s="11"/>
    </row>
    <row r="42" spans="1:11" x14ac:dyDescent="0.25">
      <c r="A42" s="22">
        <f t="shared" si="2"/>
        <v>0</v>
      </c>
      <c r="B42" s="62"/>
      <c r="C42" s="63"/>
      <c r="D42" s="26"/>
      <c r="E42" s="48"/>
      <c r="F42" s="24">
        <f t="shared" si="0"/>
        <v>0</v>
      </c>
      <c r="G42" s="11">
        <f t="shared" ref="G42:G43" si="4">IF(B42=$J$15,C88,IF(B42=$J$16,D88,IF(B42=$J$17,E88,IF(B42=$J$18,E88,0))))</f>
        <v>4</v>
      </c>
      <c r="H42" s="11">
        <f t="shared" si="3"/>
        <v>0</v>
      </c>
      <c r="I42" s="11"/>
      <c r="J42" s="11"/>
      <c r="K42" s="11"/>
    </row>
    <row r="43" spans="1:11" x14ac:dyDescent="0.25">
      <c r="A43" s="22">
        <f t="shared" si="2"/>
        <v>0</v>
      </c>
      <c r="B43" s="62"/>
      <c r="C43" s="63"/>
      <c r="D43" s="26"/>
      <c r="E43" s="48"/>
      <c r="F43" s="24">
        <f t="shared" si="0"/>
        <v>0</v>
      </c>
      <c r="G43" s="11">
        <f t="shared" si="4"/>
        <v>4</v>
      </c>
      <c r="H43" s="11">
        <f t="shared" si="3"/>
        <v>0</v>
      </c>
      <c r="I43" s="11"/>
      <c r="J43" s="11"/>
      <c r="K43" s="11"/>
    </row>
    <row r="44" spans="1:11" x14ac:dyDescent="0.25">
      <c r="A44" s="22">
        <f t="shared" si="2"/>
        <v>0</v>
      </c>
      <c r="B44" s="62"/>
      <c r="C44" s="63"/>
      <c r="D44" s="26"/>
      <c r="E44" s="48"/>
      <c r="F44" s="24">
        <f t="shared" si="0"/>
        <v>0</v>
      </c>
      <c r="G44" s="11">
        <f t="shared" ref="G44:G56" si="5">IF(B44=$J$15,C105,IF(B44=$J$16,D105,IF(B44=$J$17,E105,IF(B44=$J$18,E105,0))))</f>
        <v>4</v>
      </c>
      <c r="H44" s="11">
        <f t="shared" si="3"/>
        <v>0</v>
      </c>
      <c r="I44" s="11"/>
      <c r="J44" s="11"/>
      <c r="K44" s="11"/>
    </row>
    <row r="45" spans="1:11" x14ac:dyDescent="0.25">
      <c r="A45" s="22">
        <f t="shared" si="2"/>
        <v>0</v>
      </c>
      <c r="B45" s="62"/>
      <c r="C45" s="63"/>
      <c r="D45" s="26"/>
      <c r="E45" s="48"/>
      <c r="F45" s="24">
        <f t="shared" si="0"/>
        <v>0</v>
      </c>
      <c r="G45" s="11">
        <f t="shared" si="5"/>
        <v>4</v>
      </c>
      <c r="H45" s="11">
        <f t="shared" si="3"/>
        <v>0</v>
      </c>
      <c r="I45" s="11"/>
      <c r="J45" s="11"/>
      <c r="K45" s="11"/>
    </row>
    <row r="46" spans="1:11" x14ac:dyDescent="0.25">
      <c r="A46" s="22">
        <f t="shared" si="2"/>
        <v>0</v>
      </c>
      <c r="B46" s="62"/>
      <c r="C46" s="63"/>
      <c r="D46" s="26"/>
      <c r="E46" s="48"/>
      <c r="F46" s="24">
        <f t="shared" si="0"/>
        <v>0</v>
      </c>
      <c r="G46" s="11">
        <f t="shared" si="5"/>
        <v>4</v>
      </c>
      <c r="H46" s="11">
        <f t="shared" si="3"/>
        <v>0</v>
      </c>
      <c r="I46" s="11"/>
      <c r="J46" s="11"/>
      <c r="K46" s="11"/>
    </row>
    <row r="47" spans="1:11" x14ac:dyDescent="0.25">
      <c r="A47" s="22">
        <f t="shared" si="2"/>
        <v>0</v>
      </c>
      <c r="B47" s="62"/>
      <c r="C47" s="63"/>
      <c r="D47" s="26"/>
      <c r="E47" s="48"/>
      <c r="F47" s="24">
        <f t="shared" si="0"/>
        <v>0</v>
      </c>
      <c r="G47" s="11">
        <f t="shared" si="5"/>
        <v>4</v>
      </c>
      <c r="H47" s="11">
        <f t="shared" si="3"/>
        <v>0</v>
      </c>
      <c r="I47" s="11"/>
      <c r="J47" s="11"/>
      <c r="K47" s="11"/>
    </row>
    <row r="48" spans="1:11" x14ac:dyDescent="0.25">
      <c r="A48" s="22">
        <f t="shared" si="2"/>
        <v>0</v>
      </c>
      <c r="B48" s="62"/>
      <c r="C48" s="63"/>
      <c r="D48" s="26"/>
      <c r="E48" s="48"/>
      <c r="F48" s="24">
        <f t="shared" si="0"/>
        <v>0</v>
      </c>
      <c r="G48" s="11">
        <f t="shared" si="5"/>
        <v>4</v>
      </c>
      <c r="H48" s="11">
        <f t="shared" si="3"/>
        <v>0</v>
      </c>
      <c r="I48" s="11"/>
      <c r="J48" s="11"/>
      <c r="K48" s="11"/>
    </row>
    <row r="49" spans="1:11" x14ac:dyDescent="0.25">
      <c r="A49" s="22">
        <f t="shared" si="2"/>
        <v>0</v>
      </c>
      <c r="B49" s="62"/>
      <c r="C49" s="63"/>
      <c r="D49" s="26"/>
      <c r="E49" s="48"/>
      <c r="F49" s="24">
        <f t="shared" si="0"/>
        <v>0</v>
      </c>
      <c r="G49" s="11">
        <f t="shared" si="5"/>
        <v>4</v>
      </c>
      <c r="H49" s="11">
        <f t="shared" si="3"/>
        <v>0</v>
      </c>
      <c r="I49" s="11"/>
      <c r="J49" s="11"/>
      <c r="K49" s="11"/>
    </row>
    <row r="50" spans="1:11" x14ac:dyDescent="0.25">
      <c r="A50" s="22">
        <f t="shared" si="2"/>
        <v>0</v>
      </c>
      <c r="B50" s="62"/>
      <c r="C50" s="63"/>
      <c r="D50" s="26"/>
      <c r="E50" s="48"/>
      <c r="F50" s="24">
        <f t="shared" si="0"/>
        <v>0</v>
      </c>
      <c r="G50" s="11">
        <f t="shared" si="5"/>
        <v>4</v>
      </c>
      <c r="H50" s="11">
        <f t="shared" si="3"/>
        <v>0</v>
      </c>
      <c r="I50" s="11"/>
      <c r="J50" s="11"/>
      <c r="K50" s="11"/>
    </row>
    <row r="51" spans="1:11" x14ac:dyDescent="0.25">
      <c r="A51" s="22">
        <f t="shared" si="2"/>
        <v>0</v>
      </c>
      <c r="B51" s="62"/>
      <c r="C51" s="63"/>
      <c r="D51" s="26"/>
      <c r="E51" s="48"/>
      <c r="F51" s="24">
        <f t="shared" si="0"/>
        <v>0</v>
      </c>
      <c r="G51" s="11">
        <f t="shared" si="5"/>
        <v>4</v>
      </c>
      <c r="H51" s="11">
        <f t="shared" si="3"/>
        <v>0</v>
      </c>
      <c r="I51" s="11"/>
      <c r="J51" s="11"/>
      <c r="K51" s="11"/>
    </row>
    <row r="52" spans="1:11" x14ac:dyDescent="0.25">
      <c r="A52" s="22">
        <f t="shared" si="2"/>
        <v>0</v>
      </c>
      <c r="B52" s="62"/>
      <c r="C52" s="63"/>
      <c r="D52" s="26"/>
      <c r="E52" s="48"/>
      <c r="F52" s="24">
        <f t="shared" si="0"/>
        <v>0</v>
      </c>
      <c r="G52" s="11">
        <f t="shared" si="5"/>
        <v>4</v>
      </c>
      <c r="H52" s="11">
        <f t="shared" si="3"/>
        <v>0</v>
      </c>
      <c r="I52" s="11"/>
      <c r="J52" s="11"/>
      <c r="K52" s="11"/>
    </row>
    <row r="53" spans="1:11" x14ac:dyDescent="0.25">
      <c r="A53" s="22">
        <f t="shared" si="2"/>
        <v>0</v>
      </c>
      <c r="B53" s="62"/>
      <c r="C53" s="63"/>
      <c r="D53" s="26"/>
      <c r="E53" s="48"/>
      <c r="F53" s="24">
        <f t="shared" si="0"/>
        <v>0</v>
      </c>
      <c r="G53" s="11">
        <f t="shared" si="5"/>
        <v>4</v>
      </c>
      <c r="H53" s="11">
        <f t="shared" si="3"/>
        <v>0</v>
      </c>
      <c r="I53" s="11"/>
      <c r="J53" s="11"/>
      <c r="K53" s="11"/>
    </row>
    <row r="54" spans="1:11" x14ac:dyDescent="0.25">
      <c r="A54" s="22">
        <f t="shared" si="2"/>
        <v>0</v>
      </c>
      <c r="B54" s="62"/>
      <c r="C54" s="63"/>
      <c r="D54" s="26"/>
      <c r="E54" s="48"/>
      <c r="F54" s="24">
        <f t="shared" si="0"/>
        <v>0</v>
      </c>
      <c r="G54" s="11">
        <f t="shared" si="5"/>
        <v>4</v>
      </c>
      <c r="H54" s="11">
        <f t="shared" si="3"/>
        <v>0</v>
      </c>
      <c r="I54" s="11"/>
      <c r="J54" s="11"/>
      <c r="K54" s="11"/>
    </row>
    <row r="55" spans="1:11" x14ac:dyDescent="0.25">
      <c r="A55" s="22">
        <f t="shared" si="2"/>
        <v>0</v>
      </c>
      <c r="B55" s="62"/>
      <c r="C55" s="63"/>
      <c r="D55" s="26"/>
      <c r="E55" s="48"/>
      <c r="F55" s="24">
        <f t="shared" si="0"/>
        <v>0</v>
      </c>
      <c r="G55" s="11">
        <f t="shared" si="5"/>
        <v>4</v>
      </c>
      <c r="H55" s="11">
        <f t="shared" si="3"/>
        <v>0</v>
      </c>
      <c r="I55" s="11"/>
      <c r="J55" s="11"/>
      <c r="K55" s="11"/>
    </row>
    <row r="56" spans="1:11" x14ac:dyDescent="0.25">
      <c r="A56" s="22">
        <f t="shared" si="2"/>
        <v>0</v>
      </c>
      <c r="B56" s="62"/>
      <c r="C56" s="63"/>
      <c r="D56" s="26"/>
      <c r="E56" s="48"/>
      <c r="F56" s="24">
        <f t="shared" si="0"/>
        <v>0</v>
      </c>
      <c r="G56" s="11">
        <f t="shared" si="5"/>
        <v>4</v>
      </c>
      <c r="H56" s="11">
        <f t="shared" si="3"/>
        <v>0</v>
      </c>
      <c r="I56" s="11"/>
      <c r="J56" s="11"/>
      <c r="K56" s="11"/>
    </row>
    <row r="57" spans="1:11" x14ac:dyDescent="0.25">
      <c r="A57" s="22">
        <f t="shared" si="2"/>
        <v>0</v>
      </c>
      <c r="B57" s="62"/>
      <c r="C57" s="63"/>
      <c r="D57" s="26"/>
      <c r="E57" s="48"/>
      <c r="F57" s="24">
        <f t="shared" si="0"/>
        <v>0</v>
      </c>
      <c r="G57" s="11">
        <f t="shared" ref="G57:G59" si="6">IF(B57=$J$15,C103,IF(B57=$J$16,D103,IF(B57=$J$17,E103,IF(B57=$J$18,E103,0))))</f>
        <v>4</v>
      </c>
      <c r="H57" s="11">
        <f t="shared" si="3"/>
        <v>0</v>
      </c>
      <c r="I57" s="11"/>
      <c r="J57" s="11"/>
      <c r="K57" s="11"/>
    </row>
    <row r="58" spans="1:11" x14ac:dyDescent="0.25">
      <c r="A58" s="22">
        <f t="shared" si="2"/>
        <v>0</v>
      </c>
      <c r="B58" s="62"/>
      <c r="C58" s="63"/>
      <c r="D58" s="26"/>
      <c r="E58" s="48"/>
      <c r="F58" s="24">
        <f t="shared" si="0"/>
        <v>0</v>
      </c>
      <c r="G58" s="11">
        <f t="shared" si="6"/>
        <v>4</v>
      </c>
      <c r="H58" s="11">
        <f t="shared" si="3"/>
        <v>0</v>
      </c>
      <c r="I58" s="11"/>
      <c r="J58" s="11"/>
      <c r="K58" s="11"/>
    </row>
    <row r="59" spans="1:11" x14ac:dyDescent="0.25">
      <c r="A59" s="22">
        <f t="shared" si="2"/>
        <v>0</v>
      </c>
      <c r="B59" s="62"/>
      <c r="C59" s="63"/>
      <c r="D59" s="26"/>
      <c r="E59" s="48"/>
      <c r="F59" s="24">
        <f t="shared" si="0"/>
        <v>0</v>
      </c>
      <c r="G59" s="11">
        <f t="shared" si="6"/>
        <v>4</v>
      </c>
      <c r="H59" s="11">
        <f t="shared" si="3"/>
        <v>0</v>
      </c>
      <c r="I59" s="11"/>
      <c r="J59" s="11"/>
      <c r="K59" s="11"/>
    </row>
    <row r="60" spans="1:11" x14ac:dyDescent="0.25">
      <c r="A60" s="22">
        <f t="shared" si="2"/>
        <v>0</v>
      </c>
      <c r="B60" s="62"/>
      <c r="C60" s="63"/>
      <c r="D60" s="26"/>
      <c r="E60" s="48"/>
      <c r="F60" s="24">
        <f t="shared" si="0"/>
        <v>0</v>
      </c>
      <c r="G60" s="11">
        <f t="shared" ref="G60:G74" si="7">IF(B60=$J$15,C121,IF(B60=$J$16,D121,IF(B60=$J$17,E121,IF(B60=$J$18,E121,0))))</f>
        <v>4</v>
      </c>
      <c r="H60" s="11">
        <f t="shared" si="3"/>
        <v>0</v>
      </c>
      <c r="I60" s="11"/>
      <c r="J60" s="11"/>
      <c r="K60" s="11"/>
    </row>
    <row r="61" spans="1:11" x14ac:dyDescent="0.25">
      <c r="A61" s="22">
        <f t="shared" si="2"/>
        <v>0</v>
      </c>
      <c r="B61" s="62"/>
      <c r="C61" s="63"/>
      <c r="D61" s="26"/>
      <c r="E61" s="48"/>
      <c r="F61" s="24">
        <f t="shared" si="0"/>
        <v>0</v>
      </c>
      <c r="G61" s="11">
        <f t="shared" si="7"/>
        <v>4</v>
      </c>
      <c r="H61" s="11">
        <f t="shared" si="3"/>
        <v>0</v>
      </c>
      <c r="I61" s="11"/>
      <c r="J61" s="11"/>
      <c r="K61" s="11"/>
    </row>
    <row r="62" spans="1:11" x14ac:dyDescent="0.25">
      <c r="A62" s="22">
        <f t="shared" si="2"/>
        <v>0</v>
      </c>
      <c r="B62" s="62"/>
      <c r="C62" s="63"/>
      <c r="D62" s="26"/>
      <c r="E62" s="48"/>
      <c r="F62" s="24">
        <f t="shared" si="0"/>
        <v>0</v>
      </c>
      <c r="G62" s="11">
        <f t="shared" si="7"/>
        <v>4</v>
      </c>
      <c r="H62" s="11">
        <f t="shared" si="3"/>
        <v>0</v>
      </c>
      <c r="I62" s="11"/>
      <c r="J62" s="11"/>
      <c r="K62" s="11"/>
    </row>
    <row r="63" spans="1:11" x14ac:dyDescent="0.25">
      <c r="A63" s="22">
        <f t="shared" si="2"/>
        <v>0</v>
      </c>
      <c r="B63" s="62"/>
      <c r="C63" s="63"/>
      <c r="D63" s="26"/>
      <c r="E63" s="48"/>
      <c r="F63" s="24">
        <f t="shared" si="0"/>
        <v>0</v>
      </c>
      <c r="G63" s="11">
        <f t="shared" si="7"/>
        <v>4</v>
      </c>
      <c r="H63" s="11">
        <f t="shared" si="3"/>
        <v>0</v>
      </c>
      <c r="I63" s="11"/>
      <c r="J63" s="11"/>
      <c r="K63" s="11"/>
    </row>
    <row r="64" spans="1:11" x14ac:dyDescent="0.25">
      <c r="A64" s="22">
        <f t="shared" si="2"/>
        <v>0</v>
      </c>
      <c r="B64" s="62"/>
      <c r="C64" s="63"/>
      <c r="D64" s="26"/>
      <c r="E64" s="48"/>
      <c r="F64" s="24">
        <f t="shared" si="0"/>
        <v>0</v>
      </c>
      <c r="G64" s="11">
        <f t="shared" si="7"/>
        <v>4</v>
      </c>
      <c r="H64" s="11">
        <f t="shared" si="3"/>
        <v>0</v>
      </c>
      <c r="I64" s="11"/>
      <c r="J64" s="11"/>
      <c r="K64" s="11"/>
    </row>
    <row r="65" spans="1:11" x14ac:dyDescent="0.25">
      <c r="A65" s="22">
        <f t="shared" si="2"/>
        <v>0</v>
      </c>
      <c r="B65" s="62"/>
      <c r="C65" s="63"/>
      <c r="D65" s="26"/>
      <c r="E65" s="48"/>
      <c r="F65" s="24">
        <f t="shared" si="0"/>
        <v>0</v>
      </c>
      <c r="G65" s="11">
        <f t="shared" si="7"/>
        <v>4</v>
      </c>
      <c r="H65" s="11">
        <f t="shared" si="3"/>
        <v>0</v>
      </c>
      <c r="I65" s="11"/>
      <c r="J65" s="11"/>
      <c r="K65" s="11"/>
    </row>
    <row r="66" spans="1:11" x14ac:dyDescent="0.25">
      <c r="A66" s="22">
        <f t="shared" si="2"/>
        <v>0</v>
      </c>
      <c r="B66" s="62"/>
      <c r="C66" s="63"/>
      <c r="D66" s="26"/>
      <c r="E66" s="48"/>
      <c r="F66" s="24">
        <f t="shared" si="0"/>
        <v>0</v>
      </c>
      <c r="G66" s="11">
        <f t="shared" si="7"/>
        <v>4</v>
      </c>
      <c r="H66" s="11">
        <f t="shared" si="3"/>
        <v>0</v>
      </c>
      <c r="I66" s="11"/>
      <c r="J66" s="11"/>
      <c r="K66" s="11"/>
    </row>
    <row r="67" spans="1:11" x14ac:dyDescent="0.25">
      <c r="A67" s="22">
        <f t="shared" si="2"/>
        <v>0</v>
      </c>
      <c r="B67" s="62"/>
      <c r="C67" s="63"/>
      <c r="D67" s="26"/>
      <c r="E67" s="48"/>
      <c r="F67" s="24">
        <f t="shared" si="0"/>
        <v>0</v>
      </c>
      <c r="G67" s="11">
        <f t="shared" si="7"/>
        <v>4</v>
      </c>
      <c r="H67" s="11">
        <f t="shared" si="3"/>
        <v>0</v>
      </c>
      <c r="I67" s="11"/>
      <c r="J67" s="11"/>
      <c r="K67" s="11"/>
    </row>
    <row r="68" spans="1:11" x14ac:dyDescent="0.25">
      <c r="A68" s="22">
        <f t="shared" si="2"/>
        <v>0</v>
      </c>
      <c r="B68" s="62"/>
      <c r="C68" s="63"/>
      <c r="D68" s="26"/>
      <c r="E68" s="48"/>
      <c r="F68" s="24">
        <f t="shared" si="0"/>
        <v>0</v>
      </c>
      <c r="G68" s="11">
        <f t="shared" si="7"/>
        <v>4</v>
      </c>
      <c r="H68" s="11">
        <f t="shared" si="3"/>
        <v>0</v>
      </c>
      <c r="I68" s="11"/>
      <c r="J68" s="11"/>
      <c r="K68" s="11"/>
    </row>
    <row r="69" spans="1:11" x14ac:dyDescent="0.25">
      <c r="A69" s="22">
        <f t="shared" si="2"/>
        <v>0</v>
      </c>
      <c r="B69" s="62"/>
      <c r="C69" s="63"/>
      <c r="D69" s="26"/>
      <c r="E69" s="48"/>
      <c r="F69" s="24">
        <f t="shared" si="0"/>
        <v>0</v>
      </c>
      <c r="G69" s="11">
        <f t="shared" si="7"/>
        <v>4</v>
      </c>
      <c r="H69" s="11">
        <f t="shared" si="3"/>
        <v>0</v>
      </c>
      <c r="I69" s="11"/>
      <c r="J69" s="11"/>
      <c r="K69" s="11"/>
    </row>
    <row r="70" spans="1:11" x14ac:dyDescent="0.25">
      <c r="A70" s="22">
        <f t="shared" si="2"/>
        <v>0</v>
      </c>
      <c r="B70" s="62"/>
      <c r="C70" s="63"/>
      <c r="D70" s="26"/>
      <c r="E70" s="48"/>
      <c r="F70" s="24">
        <f t="shared" si="0"/>
        <v>0</v>
      </c>
      <c r="G70" s="11">
        <f t="shared" si="7"/>
        <v>4</v>
      </c>
      <c r="H70" s="11">
        <f t="shared" si="3"/>
        <v>0</v>
      </c>
      <c r="I70" s="11"/>
      <c r="J70" s="11"/>
      <c r="K70" s="11"/>
    </row>
    <row r="71" spans="1:11" x14ac:dyDescent="0.25">
      <c r="A71" s="22">
        <f t="shared" si="2"/>
        <v>0</v>
      </c>
      <c r="B71" s="62"/>
      <c r="C71" s="63"/>
      <c r="D71" s="26"/>
      <c r="E71" s="48"/>
      <c r="F71" s="24">
        <f t="shared" si="0"/>
        <v>0</v>
      </c>
      <c r="G71" s="11">
        <f t="shared" si="7"/>
        <v>4</v>
      </c>
      <c r="H71" s="11">
        <f t="shared" si="3"/>
        <v>0</v>
      </c>
      <c r="I71" s="11"/>
      <c r="J71" s="11"/>
      <c r="K71" s="11"/>
    </row>
    <row r="72" spans="1:11" x14ac:dyDescent="0.25">
      <c r="A72" s="22">
        <f t="shared" si="2"/>
        <v>0</v>
      </c>
      <c r="B72" s="62"/>
      <c r="C72" s="63"/>
      <c r="D72" s="26"/>
      <c r="E72" s="48"/>
      <c r="F72" s="24">
        <f t="shared" si="0"/>
        <v>0</v>
      </c>
      <c r="G72" s="11">
        <f t="shared" si="7"/>
        <v>4</v>
      </c>
      <c r="H72" s="11">
        <f t="shared" si="3"/>
        <v>0</v>
      </c>
      <c r="I72" s="11"/>
      <c r="J72" s="11"/>
      <c r="K72" s="11"/>
    </row>
    <row r="73" spans="1:11" x14ac:dyDescent="0.25">
      <c r="A73" s="22">
        <f t="shared" si="2"/>
        <v>0</v>
      </c>
      <c r="B73" s="62"/>
      <c r="C73" s="63"/>
      <c r="D73" s="26"/>
      <c r="E73" s="48"/>
      <c r="F73" s="24">
        <f t="shared" si="0"/>
        <v>0</v>
      </c>
      <c r="G73" s="11">
        <f t="shared" si="7"/>
        <v>4</v>
      </c>
      <c r="H73" s="11">
        <f t="shared" si="3"/>
        <v>0</v>
      </c>
      <c r="I73" s="11"/>
      <c r="J73" s="11"/>
      <c r="K73" s="11"/>
    </row>
    <row r="74" spans="1:11" x14ac:dyDescent="0.25">
      <c r="A74" s="22">
        <f t="shared" si="2"/>
        <v>0</v>
      </c>
      <c r="B74" s="62"/>
      <c r="C74" s="63"/>
      <c r="D74" s="26"/>
      <c r="E74" s="48"/>
      <c r="F74" s="24">
        <f t="shared" si="0"/>
        <v>0</v>
      </c>
      <c r="G74" s="11">
        <f t="shared" si="7"/>
        <v>4</v>
      </c>
      <c r="H74" s="11">
        <f t="shared" si="3"/>
        <v>0</v>
      </c>
      <c r="I74" s="11"/>
      <c r="J74" s="11"/>
      <c r="K74" s="11"/>
    </row>
    <row r="75" spans="1:11" hidden="1" x14ac:dyDescent="0.25">
      <c r="B75" s="1"/>
      <c r="C75" s="49" t="s">
        <v>86</v>
      </c>
      <c r="D75" s="49" t="s">
        <v>87</v>
      </c>
      <c r="E75" s="49" t="s">
        <v>88</v>
      </c>
    </row>
    <row r="76" spans="1:11" hidden="1" x14ac:dyDescent="0.25">
      <c r="B76" s="1"/>
      <c r="C76" s="11">
        <f t="shared" ref="C76:C102" si="8">IF(D15&lt;11,1,IF(D15&lt;31,2,4))</f>
        <v>1</v>
      </c>
      <c r="D76" s="11">
        <f t="shared" ref="D76:D102" si="9">IF(D15&lt;11,2,IF(D15&lt;31,4,8))</f>
        <v>2</v>
      </c>
      <c r="E76" s="11">
        <f t="shared" ref="E76:E102" si="10">IF(D15&lt;11,4,IF(D15&lt;31,6,12))</f>
        <v>4</v>
      </c>
    </row>
    <row r="77" spans="1:11" hidden="1" x14ac:dyDescent="0.25">
      <c r="B77" s="1"/>
      <c r="C77" s="11">
        <f t="shared" si="8"/>
        <v>1</v>
      </c>
      <c r="D77" s="11">
        <f t="shared" si="9"/>
        <v>2</v>
      </c>
      <c r="E77" s="11">
        <f t="shared" si="10"/>
        <v>4</v>
      </c>
    </row>
    <row r="78" spans="1:11" hidden="1" x14ac:dyDescent="0.25">
      <c r="B78" s="1"/>
      <c r="C78" s="11">
        <f t="shared" si="8"/>
        <v>1</v>
      </c>
      <c r="D78" s="11">
        <f t="shared" si="9"/>
        <v>2</v>
      </c>
      <c r="E78" s="11">
        <f t="shared" si="10"/>
        <v>4</v>
      </c>
    </row>
    <row r="79" spans="1:11" hidden="1" x14ac:dyDescent="0.25">
      <c r="B79" s="1"/>
      <c r="C79" s="11">
        <f t="shared" si="8"/>
        <v>1</v>
      </c>
      <c r="D79" s="11">
        <f t="shared" si="9"/>
        <v>2</v>
      </c>
      <c r="E79" s="11">
        <f t="shared" si="10"/>
        <v>4</v>
      </c>
    </row>
    <row r="80" spans="1:11" hidden="1" x14ac:dyDescent="0.25">
      <c r="B80" s="1"/>
      <c r="C80" s="11">
        <f t="shared" si="8"/>
        <v>1</v>
      </c>
      <c r="D80" s="11">
        <f t="shared" si="9"/>
        <v>2</v>
      </c>
      <c r="E80" s="11">
        <f t="shared" si="10"/>
        <v>4</v>
      </c>
    </row>
    <row r="81" spans="2:5" hidden="1" x14ac:dyDescent="0.25">
      <c r="B81" s="1"/>
      <c r="C81" s="11">
        <f t="shared" si="8"/>
        <v>1</v>
      </c>
      <c r="D81" s="11">
        <f t="shared" si="9"/>
        <v>2</v>
      </c>
      <c r="E81" s="11">
        <f t="shared" si="10"/>
        <v>4</v>
      </c>
    </row>
    <row r="82" spans="2:5" hidden="1" x14ac:dyDescent="0.25">
      <c r="B82" s="1"/>
      <c r="C82" s="11">
        <f t="shared" si="8"/>
        <v>1</v>
      </c>
      <c r="D82" s="11">
        <f t="shared" si="9"/>
        <v>2</v>
      </c>
      <c r="E82" s="11">
        <f t="shared" si="10"/>
        <v>4</v>
      </c>
    </row>
    <row r="83" spans="2:5" hidden="1" x14ac:dyDescent="0.25">
      <c r="B83" s="1"/>
      <c r="C83" s="11">
        <f t="shared" si="8"/>
        <v>1</v>
      </c>
      <c r="D83" s="11">
        <f t="shared" si="9"/>
        <v>2</v>
      </c>
      <c r="E83" s="11">
        <f t="shared" si="10"/>
        <v>4</v>
      </c>
    </row>
    <row r="84" spans="2:5" hidden="1" x14ac:dyDescent="0.25">
      <c r="B84" s="1"/>
      <c r="C84" s="11">
        <f t="shared" si="8"/>
        <v>1</v>
      </c>
      <c r="D84" s="11">
        <f t="shared" si="9"/>
        <v>2</v>
      </c>
      <c r="E84" s="11">
        <f t="shared" si="10"/>
        <v>4</v>
      </c>
    </row>
    <row r="85" spans="2:5" hidden="1" x14ac:dyDescent="0.25">
      <c r="B85" s="1"/>
      <c r="C85" s="11">
        <f t="shared" si="8"/>
        <v>1</v>
      </c>
      <c r="D85" s="11">
        <f t="shared" si="9"/>
        <v>2</v>
      </c>
      <c r="E85" s="11">
        <f t="shared" si="10"/>
        <v>4</v>
      </c>
    </row>
    <row r="86" spans="2:5" hidden="1" x14ac:dyDescent="0.25">
      <c r="B86" s="1"/>
      <c r="C86" s="11">
        <f t="shared" si="8"/>
        <v>1</v>
      </c>
      <c r="D86" s="11">
        <f t="shared" si="9"/>
        <v>2</v>
      </c>
      <c r="E86" s="11">
        <f t="shared" si="10"/>
        <v>4</v>
      </c>
    </row>
    <row r="87" spans="2:5" hidden="1" x14ac:dyDescent="0.25">
      <c r="B87" s="1"/>
      <c r="C87" s="11">
        <f t="shared" si="8"/>
        <v>1</v>
      </c>
      <c r="D87" s="11">
        <f t="shared" si="9"/>
        <v>2</v>
      </c>
      <c r="E87" s="11">
        <f t="shared" si="10"/>
        <v>4</v>
      </c>
    </row>
    <row r="88" spans="2:5" hidden="1" x14ac:dyDescent="0.25">
      <c r="B88" s="1"/>
      <c r="C88" s="11">
        <f t="shared" si="8"/>
        <v>1</v>
      </c>
      <c r="D88" s="11">
        <f t="shared" si="9"/>
        <v>2</v>
      </c>
      <c r="E88" s="11">
        <f t="shared" si="10"/>
        <v>4</v>
      </c>
    </row>
    <row r="89" spans="2:5" hidden="1" x14ac:dyDescent="0.25">
      <c r="B89" s="1"/>
      <c r="C89" s="11">
        <f t="shared" si="8"/>
        <v>1</v>
      </c>
      <c r="D89" s="11">
        <f t="shared" si="9"/>
        <v>2</v>
      </c>
      <c r="E89" s="11">
        <f t="shared" si="10"/>
        <v>4</v>
      </c>
    </row>
    <row r="90" spans="2:5" hidden="1" x14ac:dyDescent="0.25">
      <c r="B90" s="1"/>
      <c r="C90" s="11">
        <f t="shared" si="8"/>
        <v>1</v>
      </c>
      <c r="D90" s="11">
        <f t="shared" si="9"/>
        <v>2</v>
      </c>
      <c r="E90" s="11">
        <f t="shared" si="10"/>
        <v>4</v>
      </c>
    </row>
    <row r="91" spans="2:5" hidden="1" x14ac:dyDescent="0.25">
      <c r="B91" s="1"/>
      <c r="C91" s="11">
        <f t="shared" si="8"/>
        <v>1</v>
      </c>
      <c r="D91" s="11">
        <f t="shared" si="9"/>
        <v>2</v>
      </c>
      <c r="E91" s="11">
        <f t="shared" si="10"/>
        <v>4</v>
      </c>
    </row>
    <row r="92" spans="2:5" hidden="1" x14ac:dyDescent="0.25">
      <c r="B92" s="1"/>
      <c r="C92" s="11">
        <f t="shared" si="8"/>
        <v>1</v>
      </c>
      <c r="D92" s="11">
        <f t="shared" si="9"/>
        <v>2</v>
      </c>
      <c r="E92" s="11">
        <f t="shared" si="10"/>
        <v>4</v>
      </c>
    </row>
    <row r="93" spans="2:5" hidden="1" x14ac:dyDescent="0.25">
      <c r="B93" s="1"/>
      <c r="C93" s="11">
        <f t="shared" si="8"/>
        <v>1</v>
      </c>
      <c r="D93" s="11">
        <f t="shared" si="9"/>
        <v>2</v>
      </c>
      <c r="E93" s="11">
        <f t="shared" si="10"/>
        <v>4</v>
      </c>
    </row>
    <row r="94" spans="2:5" hidden="1" x14ac:dyDescent="0.25">
      <c r="B94" s="1"/>
      <c r="C94" s="11">
        <f t="shared" si="8"/>
        <v>1</v>
      </c>
      <c r="D94" s="11">
        <f t="shared" si="9"/>
        <v>2</v>
      </c>
      <c r="E94" s="11">
        <f t="shared" si="10"/>
        <v>4</v>
      </c>
    </row>
    <row r="95" spans="2:5" hidden="1" x14ac:dyDescent="0.25">
      <c r="B95" s="1"/>
      <c r="C95" s="11">
        <f t="shared" si="8"/>
        <v>1</v>
      </c>
      <c r="D95" s="11">
        <f t="shared" si="9"/>
        <v>2</v>
      </c>
      <c r="E95" s="11">
        <f t="shared" si="10"/>
        <v>4</v>
      </c>
    </row>
    <row r="96" spans="2:5" hidden="1" x14ac:dyDescent="0.25">
      <c r="B96" s="1"/>
      <c r="C96" s="11">
        <f t="shared" si="8"/>
        <v>1</v>
      </c>
      <c r="D96" s="11">
        <f t="shared" si="9"/>
        <v>2</v>
      </c>
      <c r="E96" s="11">
        <f t="shared" si="10"/>
        <v>4</v>
      </c>
    </row>
    <row r="97" spans="2:5" hidden="1" x14ac:dyDescent="0.25">
      <c r="B97" s="1"/>
      <c r="C97" s="11">
        <f t="shared" si="8"/>
        <v>1</v>
      </c>
      <c r="D97" s="11">
        <f t="shared" si="9"/>
        <v>2</v>
      </c>
      <c r="E97" s="11">
        <f t="shared" si="10"/>
        <v>4</v>
      </c>
    </row>
    <row r="98" spans="2:5" hidden="1" x14ac:dyDescent="0.25">
      <c r="B98" s="1"/>
      <c r="C98" s="11">
        <f t="shared" si="8"/>
        <v>1</v>
      </c>
      <c r="D98" s="11">
        <f t="shared" si="9"/>
        <v>2</v>
      </c>
      <c r="E98" s="11">
        <f t="shared" si="10"/>
        <v>4</v>
      </c>
    </row>
    <row r="99" spans="2:5" hidden="1" x14ac:dyDescent="0.25">
      <c r="B99" s="1"/>
      <c r="C99" s="11">
        <f t="shared" si="8"/>
        <v>1</v>
      </c>
      <c r="D99" s="11">
        <f t="shared" si="9"/>
        <v>2</v>
      </c>
      <c r="E99" s="11">
        <f t="shared" si="10"/>
        <v>4</v>
      </c>
    </row>
    <row r="100" spans="2:5" hidden="1" x14ac:dyDescent="0.25">
      <c r="B100" s="1"/>
      <c r="C100" s="11">
        <f t="shared" si="8"/>
        <v>1</v>
      </c>
      <c r="D100" s="11">
        <f t="shared" si="9"/>
        <v>2</v>
      </c>
      <c r="E100" s="11">
        <f t="shared" si="10"/>
        <v>4</v>
      </c>
    </row>
    <row r="101" spans="2:5" hidden="1" x14ac:dyDescent="0.25">
      <c r="B101" s="1"/>
      <c r="C101" s="11">
        <f t="shared" si="8"/>
        <v>1</v>
      </c>
      <c r="D101" s="11">
        <f t="shared" si="9"/>
        <v>2</v>
      </c>
      <c r="E101" s="11">
        <f t="shared" si="10"/>
        <v>4</v>
      </c>
    </row>
    <row r="102" spans="2:5" hidden="1" x14ac:dyDescent="0.25">
      <c r="B102" s="1"/>
      <c r="C102" s="11">
        <f t="shared" si="8"/>
        <v>1</v>
      </c>
      <c r="D102" s="11">
        <f t="shared" si="9"/>
        <v>2</v>
      </c>
      <c r="E102" s="11">
        <f t="shared" si="10"/>
        <v>4</v>
      </c>
    </row>
    <row r="103" spans="2:5" hidden="1" x14ac:dyDescent="0.25">
      <c r="B103" s="1"/>
      <c r="C103" s="11">
        <f t="shared" ref="C103:C105" si="11">IF(D57&lt;11,1,IF(D57&lt;31,2,4))</f>
        <v>1</v>
      </c>
      <c r="D103" s="11">
        <f t="shared" ref="D103:D105" si="12">IF(D57&lt;11,2,IF(D57&lt;31,4,8))</f>
        <v>2</v>
      </c>
      <c r="E103" s="11">
        <f t="shared" ref="E103:E105" si="13">IF(D57&lt;11,4,IF(D57&lt;31,6,12))</f>
        <v>4</v>
      </c>
    </row>
    <row r="104" spans="2:5" hidden="1" x14ac:dyDescent="0.25">
      <c r="B104" s="1"/>
      <c r="C104" s="11">
        <f t="shared" si="11"/>
        <v>1</v>
      </c>
      <c r="D104" s="11">
        <f t="shared" si="12"/>
        <v>2</v>
      </c>
      <c r="E104" s="11">
        <f t="shared" si="13"/>
        <v>4</v>
      </c>
    </row>
    <row r="105" spans="2:5" hidden="1" x14ac:dyDescent="0.25">
      <c r="B105" s="1"/>
      <c r="C105" s="11">
        <f t="shared" si="11"/>
        <v>1</v>
      </c>
      <c r="D105" s="11">
        <f t="shared" si="12"/>
        <v>2</v>
      </c>
      <c r="E105" s="11">
        <f t="shared" si="13"/>
        <v>4</v>
      </c>
    </row>
    <row r="106" spans="2:5" hidden="1" x14ac:dyDescent="0.25">
      <c r="B106" s="1"/>
      <c r="C106" s="11">
        <f t="shared" ref="C106:C117" si="14">IF(D30&lt;11,1,IF(D30&lt;31,2,4))</f>
        <v>1</v>
      </c>
      <c r="D106" s="11">
        <f t="shared" ref="D106:D117" si="15">IF(D30&lt;11,2,IF(D30&lt;31,4,8))</f>
        <v>2</v>
      </c>
      <c r="E106" s="11">
        <f t="shared" ref="E106:E117" si="16">IF(D30&lt;11,4,IF(D30&lt;31,6,12))</f>
        <v>4</v>
      </c>
    </row>
    <row r="107" spans="2:5" hidden="1" x14ac:dyDescent="0.25">
      <c r="B107" s="1"/>
      <c r="C107" s="11">
        <f t="shared" si="14"/>
        <v>1</v>
      </c>
      <c r="D107" s="11">
        <f t="shared" si="15"/>
        <v>2</v>
      </c>
      <c r="E107" s="11">
        <f t="shared" si="16"/>
        <v>4</v>
      </c>
    </row>
    <row r="108" spans="2:5" hidden="1" x14ac:dyDescent="0.25">
      <c r="B108" s="1"/>
      <c r="C108" s="11">
        <f t="shared" si="14"/>
        <v>1</v>
      </c>
      <c r="D108" s="11">
        <f t="shared" si="15"/>
        <v>2</v>
      </c>
      <c r="E108" s="11">
        <f t="shared" si="16"/>
        <v>4</v>
      </c>
    </row>
    <row r="109" spans="2:5" hidden="1" x14ac:dyDescent="0.25">
      <c r="B109" s="1"/>
      <c r="C109" s="11">
        <f t="shared" si="14"/>
        <v>1</v>
      </c>
      <c r="D109" s="11">
        <f t="shared" si="15"/>
        <v>2</v>
      </c>
      <c r="E109" s="11">
        <f t="shared" si="16"/>
        <v>4</v>
      </c>
    </row>
    <row r="110" spans="2:5" hidden="1" x14ac:dyDescent="0.25">
      <c r="B110" s="1"/>
      <c r="C110" s="11">
        <f t="shared" si="14"/>
        <v>1</v>
      </c>
      <c r="D110" s="11">
        <f t="shared" si="15"/>
        <v>2</v>
      </c>
      <c r="E110" s="11">
        <f t="shared" si="16"/>
        <v>4</v>
      </c>
    </row>
    <row r="111" spans="2:5" hidden="1" x14ac:dyDescent="0.25">
      <c r="B111" s="1"/>
      <c r="C111" s="11">
        <f t="shared" si="14"/>
        <v>1</v>
      </c>
      <c r="D111" s="11">
        <f t="shared" si="15"/>
        <v>2</v>
      </c>
      <c r="E111" s="11">
        <f t="shared" si="16"/>
        <v>4</v>
      </c>
    </row>
    <row r="112" spans="2:5" hidden="1" x14ac:dyDescent="0.25">
      <c r="B112" s="1"/>
      <c r="C112" s="11">
        <f t="shared" si="14"/>
        <v>1</v>
      </c>
      <c r="D112" s="11">
        <f t="shared" si="15"/>
        <v>2</v>
      </c>
      <c r="E112" s="11">
        <f t="shared" si="16"/>
        <v>4</v>
      </c>
    </row>
    <row r="113" spans="2:5" hidden="1" x14ac:dyDescent="0.25">
      <c r="B113" s="1"/>
      <c r="C113" s="11">
        <f t="shared" si="14"/>
        <v>1</v>
      </c>
      <c r="D113" s="11">
        <f t="shared" si="15"/>
        <v>2</v>
      </c>
      <c r="E113" s="11">
        <f t="shared" si="16"/>
        <v>4</v>
      </c>
    </row>
    <row r="114" spans="2:5" hidden="1" x14ac:dyDescent="0.25">
      <c r="B114" s="1"/>
      <c r="C114" s="11">
        <f t="shared" si="14"/>
        <v>1</v>
      </c>
      <c r="D114" s="11">
        <f t="shared" si="15"/>
        <v>2</v>
      </c>
      <c r="E114" s="11">
        <f t="shared" si="16"/>
        <v>4</v>
      </c>
    </row>
    <row r="115" spans="2:5" hidden="1" x14ac:dyDescent="0.25">
      <c r="B115" s="1"/>
      <c r="C115" s="11">
        <f t="shared" si="14"/>
        <v>1</v>
      </c>
      <c r="D115" s="11">
        <f t="shared" si="15"/>
        <v>2</v>
      </c>
      <c r="E115" s="11">
        <f t="shared" si="16"/>
        <v>4</v>
      </c>
    </row>
    <row r="116" spans="2:5" hidden="1" x14ac:dyDescent="0.25">
      <c r="B116" s="1"/>
      <c r="C116" s="11">
        <f t="shared" si="14"/>
        <v>1</v>
      </c>
      <c r="D116" s="11">
        <f t="shared" si="15"/>
        <v>2</v>
      </c>
      <c r="E116" s="11">
        <f t="shared" si="16"/>
        <v>4</v>
      </c>
    </row>
    <row r="117" spans="2:5" hidden="1" x14ac:dyDescent="0.25">
      <c r="B117" s="1"/>
      <c r="C117" s="11">
        <f t="shared" si="14"/>
        <v>1</v>
      </c>
      <c r="D117" s="11">
        <f t="shared" si="15"/>
        <v>2</v>
      </c>
      <c r="E117" s="11">
        <f t="shared" si="16"/>
        <v>4</v>
      </c>
    </row>
    <row r="118" spans="2:5" hidden="1" x14ac:dyDescent="0.25">
      <c r="B118" s="1"/>
      <c r="C118" s="11">
        <f t="shared" ref="C118:C135" si="17">IF(D57&lt;11,1,IF(D57&lt;31,2,4))</f>
        <v>1</v>
      </c>
      <c r="D118" s="11">
        <f t="shared" ref="D118:D135" si="18">IF(D57&lt;11,2,IF(D57&lt;31,4,8))</f>
        <v>2</v>
      </c>
      <c r="E118" s="11">
        <f t="shared" ref="E118:E135" si="19">IF(D57&lt;11,4,IF(D57&lt;31,6,12))</f>
        <v>4</v>
      </c>
    </row>
    <row r="119" spans="2:5" hidden="1" x14ac:dyDescent="0.25">
      <c r="B119" s="1"/>
      <c r="C119" s="11">
        <f t="shared" si="17"/>
        <v>1</v>
      </c>
      <c r="D119" s="11">
        <f t="shared" si="18"/>
        <v>2</v>
      </c>
      <c r="E119" s="11">
        <f t="shared" si="19"/>
        <v>4</v>
      </c>
    </row>
    <row r="120" spans="2:5" hidden="1" x14ac:dyDescent="0.25">
      <c r="B120" s="1"/>
      <c r="C120" s="11">
        <f t="shared" si="17"/>
        <v>1</v>
      </c>
      <c r="D120" s="11">
        <f t="shared" si="18"/>
        <v>2</v>
      </c>
      <c r="E120" s="11">
        <f t="shared" si="19"/>
        <v>4</v>
      </c>
    </row>
    <row r="121" spans="2:5" hidden="1" x14ac:dyDescent="0.25">
      <c r="B121" s="1"/>
      <c r="C121" s="11">
        <f t="shared" si="17"/>
        <v>1</v>
      </c>
      <c r="D121" s="11">
        <f t="shared" si="18"/>
        <v>2</v>
      </c>
      <c r="E121" s="11">
        <f t="shared" si="19"/>
        <v>4</v>
      </c>
    </row>
    <row r="122" spans="2:5" hidden="1" x14ac:dyDescent="0.25">
      <c r="B122" s="1"/>
      <c r="C122" s="11">
        <f t="shared" si="17"/>
        <v>1</v>
      </c>
      <c r="D122" s="11">
        <f t="shared" si="18"/>
        <v>2</v>
      </c>
      <c r="E122" s="11">
        <f t="shared" si="19"/>
        <v>4</v>
      </c>
    </row>
    <row r="123" spans="2:5" hidden="1" x14ac:dyDescent="0.25">
      <c r="B123" s="1"/>
      <c r="C123" s="11">
        <f t="shared" si="17"/>
        <v>1</v>
      </c>
      <c r="D123" s="11">
        <f t="shared" si="18"/>
        <v>2</v>
      </c>
      <c r="E123" s="11">
        <f t="shared" si="19"/>
        <v>4</v>
      </c>
    </row>
    <row r="124" spans="2:5" hidden="1" x14ac:dyDescent="0.25">
      <c r="B124" s="1"/>
      <c r="C124" s="11">
        <f t="shared" si="17"/>
        <v>1</v>
      </c>
      <c r="D124" s="11">
        <f t="shared" si="18"/>
        <v>2</v>
      </c>
      <c r="E124" s="11">
        <f t="shared" si="19"/>
        <v>4</v>
      </c>
    </row>
    <row r="125" spans="2:5" hidden="1" x14ac:dyDescent="0.25">
      <c r="B125" s="1"/>
      <c r="C125" s="11">
        <f t="shared" si="17"/>
        <v>1</v>
      </c>
      <c r="D125" s="11">
        <f t="shared" si="18"/>
        <v>2</v>
      </c>
      <c r="E125" s="11">
        <f t="shared" si="19"/>
        <v>4</v>
      </c>
    </row>
    <row r="126" spans="2:5" hidden="1" x14ac:dyDescent="0.25">
      <c r="B126" s="1"/>
      <c r="C126" s="11">
        <f t="shared" si="17"/>
        <v>1</v>
      </c>
      <c r="D126" s="11">
        <f t="shared" si="18"/>
        <v>2</v>
      </c>
      <c r="E126" s="11">
        <f t="shared" si="19"/>
        <v>4</v>
      </c>
    </row>
    <row r="127" spans="2:5" hidden="1" x14ac:dyDescent="0.25">
      <c r="B127" s="1"/>
      <c r="C127" s="11">
        <f t="shared" si="17"/>
        <v>1</v>
      </c>
      <c r="D127" s="11">
        <f t="shared" si="18"/>
        <v>2</v>
      </c>
      <c r="E127" s="11">
        <f t="shared" si="19"/>
        <v>4</v>
      </c>
    </row>
    <row r="128" spans="2:5" hidden="1" x14ac:dyDescent="0.25">
      <c r="B128" s="1"/>
      <c r="C128" s="11">
        <f t="shared" si="17"/>
        <v>1</v>
      </c>
      <c r="D128" s="11">
        <f t="shared" si="18"/>
        <v>2</v>
      </c>
      <c r="E128" s="11">
        <f t="shared" si="19"/>
        <v>4</v>
      </c>
    </row>
    <row r="129" spans="1:7" hidden="1" x14ac:dyDescent="0.25">
      <c r="B129" s="1"/>
      <c r="C129" s="11">
        <f t="shared" si="17"/>
        <v>1</v>
      </c>
      <c r="D129" s="11">
        <f t="shared" si="18"/>
        <v>2</v>
      </c>
      <c r="E129" s="11">
        <f t="shared" si="19"/>
        <v>4</v>
      </c>
    </row>
    <row r="130" spans="1:7" hidden="1" x14ac:dyDescent="0.25">
      <c r="B130" s="1"/>
      <c r="C130" s="11">
        <f t="shared" si="17"/>
        <v>1</v>
      </c>
      <c r="D130" s="11">
        <f t="shared" si="18"/>
        <v>2</v>
      </c>
      <c r="E130" s="11">
        <f t="shared" si="19"/>
        <v>4</v>
      </c>
    </row>
    <row r="131" spans="1:7" hidden="1" x14ac:dyDescent="0.25">
      <c r="B131" s="1"/>
      <c r="C131" s="11">
        <f t="shared" si="17"/>
        <v>1</v>
      </c>
      <c r="D131" s="11">
        <f t="shared" si="18"/>
        <v>2</v>
      </c>
      <c r="E131" s="11">
        <f t="shared" si="19"/>
        <v>4</v>
      </c>
    </row>
    <row r="132" spans="1:7" hidden="1" x14ac:dyDescent="0.25">
      <c r="B132" s="1"/>
      <c r="C132" s="11">
        <f t="shared" si="17"/>
        <v>1</v>
      </c>
      <c r="D132" s="11">
        <f t="shared" si="18"/>
        <v>2</v>
      </c>
      <c r="E132" s="11">
        <f t="shared" si="19"/>
        <v>4</v>
      </c>
    </row>
    <row r="133" spans="1:7" hidden="1" x14ac:dyDescent="0.25">
      <c r="B133" s="1"/>
      <c r="C133" s="11">
        <f t="shared" si="17"/>
        <v>1</v>
      </c>
      <c r="D133" s="11">
        <f t="shared" si="18"/>
        <v>2</v>
      </c>
      <c r="E133" s="11">
        <f t="shared" si="19"/>
        <v>4</v>
      </c>
    </row>
    <row r="134" spans="1:7" hidden="1" x14ac:dyDescent="0.25">
      <c r="B134" s="1"/>
      <c r="C134" s="11">
        <f t="shared" si="17"/>
        <v>1</v>
      </c>
      <c r="D134" s="11">
        <f t="shared" si="18"/>
        <v>2</v>
      </c>
      <c r="E134" s="11">
        <f t="shared" si="19"/>
        <v>4</v>
      </c>
    </row>
    <row r="135" spans="1:7" hidden="1" x14ac:dyDescent="0.25">
      <c r="B135" s="1"/>
      <c r="C135" s="11">
        <f t="shared" si="17"/>
        <v>1</v>
      </c>
      <c r="D135" s="11">
        <f t="shared" si="18"/>
        <v>2</v>
      </c>
      <c r="E135" s="11">
        <f t="shared" si="19"/>
        <v>4</v>
      </c>
    </row>
    <row r="136" spans="1:7" hidden="1" x14ac:dyDescent="0.25">
      <c r="B136" s="1"/>
      <c r="C136" s="11"/>
      <c r="D136" s="11"/>
      <c r="E136" s="11"/>
    </row>
    <row r="137" spans="1:7" x14ac:dyDescent="0.25">
      <c r="B137" s="1"/>
      <c r="C137" s="11"/>
      <c r="D137" s="11"/>
      <c r="E137" s="11"/>
    </row>
    <row r="138" spans="1:7" ht="15.75" x14ac:dyDescent="0.25">
      <c r="A138" s="9" t="s">
        <v>89</v>
      </c>
      <c r="B138" s="1"/>
      <c r="F138" s="29">
        <f>SUM(D142:D146)</f>
        <v>0</v>
      </c>
    </row>
    <row r="139" spans="1:7" x14ac:dyDescent="0.25">
      <c r="B139" s="56" t="s">
        <v>90</v>
      </c>
      <c r="C139" s="56"/>
      <c r="D139" s="56"/>
      <c r="E139" s="56"/>
    </row>
    <row r="140" spans="1:7" x14ac:dyDescent="0.25">
      <c r="B140" s="50"/>
    </row>
    <row r="141" spans="1:7" ht="15.75" x14ac:dyDescent="0.25">
      <c r="B141" s="58" t="s">
        <v>23</v>
      </c>
      <c r="C141" s="59"/>
      <c r="D141" s="21" t="s">
        <v>9</v>
      </c>
    </row>
    <row r="142" spans="1:7" x14ac:dyDescent="0.25">
      <c r="A142" s="22">
        <f>IF(B142&gt;0,1,)</f>
        <v>0</v>
      </c>
      <c r="B142" s="62"/>
      <c r="C142" s="63"/>
      <c r="D142" s="24">
        <f>IF(B142=$G$142,1,IF(B142=$G$143,2,IF(B142=$G$144,4,0)))</f>
        <v>0</v>
      </c>
      <c r="G142" s="11" t="s">
        <v>41</v>
      </c>
    </row>
    <row r="143" spans="1:7" x14ac:dyDescent="0.25">
      <c r="A143" s="22">
        <f>IF(B143&gt;0,A142+1,)</f>
        <v>0</v>
      </c>
      <c r="B143" s="62"/>
      <c r="C143" s="63"/>
      <c r="D143" s="24">
        <f>IF(B143=$G$142,1,IF(B143=$G$143,2,IF(B143=$G$144,4,0)))</f>
        <v>0</v>
      </c>
      <c r="G143" s="11" t="s">
        <v>91</v>
      </c>
    </row>
    <row r="144" spans="1:7" x14ac:dyDescent="0.25">
      <c r="A144" s="22">
        <f>IF(B144&gt;0,A143+1,)</f>
        <v>0</v>
      </c>
      <c r="B144" s="62"/>
      <c r="C144" s="63"/>
      <c r="D144" s="24">
        <f>IF(B144=$G$142,1,IF(B144=$G$143,2,IF(B144=$G$144,4,0)))</f>
        <v>0</v>
      </c>
      <c r="G144" s="11" t="s">
        <v>29</v>
      </c>
    </row>
    <row r="145" spans="1:6" x14ac:dyDescent="0.25">
      <c r="A145" s="22">
        <f>IF(B145&gt;0,A144+1,)</f>
        <v>0</v>
      </c>
      <c r="B145" s="62"/>
      <c r="C145" s="63"/>
      <c r="D145" s="24">
        <f>IF(B145=$G$142,1,IF(B145=$G$143,2,IF(B145=$G$144,4,0)))</f>
        <v>0</v>
      </c>
    </row>
    <row r="146" spans="1:6" x14ac:dyDescent="0.25">
      <c r="A146" s="22">
        <f>IF(B146&gt;0,A145+1,)</f>
        <v>0</v>
      </c>
      <c r="B146" s="62"/>
      <c r="C146" s="63"/>
      <c r="D146" s="24">
        <f>IF(B146=$G$142,1,IF(B146=$G$143,2,IF(B146=$G$144,4,0)))</f>
        <v>0</v>
      </c>
    </row>
    <row r="147" spans="1:6" x14ac:dyDescent="0.25">
      <c r="B147" s="1"/>
    </row>
    <row r="148" spans="1:6" x14ac:dyDescent="0.25">
      <c r="B148" s="1"/>
    </row>
    <row r="149" spans="1:6" ht="15.75" x14ac:dyDescent="0.25">
      <c r="A149" s="9" t="s">
        <v>92</v>
      </c>
      <c r="B149" s="1"/>
      <c r="F149" s="29">
        <f>SUM(C153:C159)</f>
        <v>0</v>
      </c>
    </row>
    <row r="150" spans="1:6" ht="27.75" customHeight="1" x14ac:dyDescent="0.25">
      <c r="A150" s="9"/>
      <c r="B150" s="56" t="s">
        <v>93</v>
      </c>
      <c r="C150" s="56"/>
      <c r="D150" s="56"/>
      <c r="E150" s="56"/>
      <c r="F150" s="30"/>
    </row>
    <row r="151" spans="1:6" x14ac:dyDescent="0.25">
      <c r="B151" s="1"/>
    </row>
    <row r="152" spans="1:6" ht="15.75" x14ac:dyDescent="0.25">
      <c r="A152" s="6"/>
      <c r="B152" s="21" t="s">
        <v>94</v>
      </c>
      <c r="C152" s="21" t="s">
        <v>9</v>
      </c>
      <c r="D152" s="6"/>
    </row>
    <row r="153" spans="1:6" x14ac:dyDescent="0.25">
      <c r="A153" s="22">
        <f>IF(B153&gt;0,1,)</f>
        <v>0</v>
      </c>
      <c r="B153" s="26"/>
      <c r="C153" s="24">
        <f t="shared" ref="C153:C159" si="20">B153</f>
        <v>0</v>
      </c>
    </row>
    <row r="154" spans="1:6" x14ac:dyDescent="0.25">
      <c r="A154" s="22">
        <f t="shared" ref="A154:A159" si="21">IF(B154&gt;0,A153+1,)</f>
        <v>0</v>
      </c>
      <c r="B154" s="26"/>
      <c r="C154" s="24">
        <f t="shared" si="20"/>
        <v>0</v>
      </c>
    </row>
    <row r="155" spans="1:6" x14ac:dyDescent="0.25">
      <c r="A155" s="22">
        <f t="shared" si="21"/>
        <v>0</v>
      </c>
      <c r="B155" s="26"/>
      <c r="C155" s="24">
        <f t="shared" si="20"/>
        <v>0</v>
      </c>
    </row>
    <row r="156" spans="1:6" x14ac:dyDescent="0.25">
      <c r="A156" s="22">
        <f t="shared" si="21"/>
        <v>0</v>
      </c>
      <c r="B156" s="26"/>
      <c r="C156" s="24">
        <f t="shared" si="20"/>
        <v>0</v>
      </c>
    </row>
    <row r="157" spans="1:6" x14ac:dyDescent="0.25">
      <c r="A157" s="22">
        <f t="shared" si="21"/>
        <v>0</v>
      </c>
      <c r="B157" s="26"/>
      <c r="C157" s="24">
        <f t="shared" si="20"/>
        <v>0</v>
      </c>
    </row>
    <row r="158" spans="1:6" x14ac:dyDescent="0.25">
      <c r="A158" s="22">
        <f t="shared" si="21"/>
        <v>0</v>
      </c>
      <c r="B158" s="26"/>
      <c r="C158" s="24">
        <f t="shared" si="20"/>
        <v>0</v>
      </c>
    </row>
    <row r="159" spans="1:6" x14ac:dyDescent="0.25">
      <c r="A159" s="22">
        <f t="shared" si="21"/>
        <v>0</v>
      </c>
      <c r="B159" s="26"/>
      <c r="C159" s="24">
        <f t="shared" si="20"/>
        <v>0</v>
      </c>
    </row>
    <row r="160" spans="1:6" x14ac:dyDescent="0.25">
      <c r="A160" s="22"/>
      <c r="B160" s="1"/>
    </row>
    <row r="161" spans="1:11" ht="15.75" x14ac:dyDescent="0.25">
      <c r="A161" s="9" t="s">
        <v>95</v>
      </c>
      <c r="B161" s="1"/>
      <c r="F161" s="29">
        <f>SUM(F165:F179)</f>
        <v>0</v>
      </c>
    </row>
    <row r="162" spans="1:11" ht="15.75" x14ac:dyDescent="0.25">
      <c r="A162" s="9"/>
      <c r="B162" s="56" t="s">
        <v>96</v>
      </c>
      <c r="C162" s="56"/>
      <c r="D162" s="56"/>
      <c r="E162" s="56"/>
      <c r="F162" s="30"/>
    </row>
    <row r="163" spans="1:11" x14ac:dyDescent="0.25">
      <c r="B163" s="50"/>
    </row>
    <row r="164" spans="1:11" ht="15.75" x14ac:dyDescent="0.25">
      <c r="B164" s="21" t="s">
        <v>23</v>
      </c>
      <c r="C164" s="21" t="s">
        <v>97</v>
      </c>
      <c r="D164" s="21" t="s">
        <v>80</v>
      </c>
      <c r="E164" s="21" t="s">
        <v>81</v>
      </c>
      <c r="F164" s="21" t="s">
        <v>9</v>
      </c>
      <c r="H164" s="11"/>
      <c r="I164" s="11" t="s">
        <v>82</v>
      </c>
      <c r="J164" s="11"/>
      <c r="K164" s="11"/>
    </row>
    <row r="165" spans="1:11" x14ac:dyDescent="0.25">
      <c r="A165" s="22">
        <f>IF(B165&gt;0,1,)</f>
        <v>0</v>
      </c>
      <c r="B165" s="26"/>
      <c r="C165" s="23"/>
      <c r="D165" s="26"/>
      <c r="E165" s="48"/>
      <c r="F165" s="24">
        <f>H165*I165</f>
        <v>0</v>
      </c>
      <c r="H165" s="11">
        <f>IF(C165=$K$165,IF(B165=$J$165,B182,IF(B165=$J$166,C182,IF(B165=$J$167,D182,IF(B165=$J$168,D182,0)))),IF(C165=$K$166,IF(B165=$J$165,E182,IF(B165=$J$166,F182,IF(B165=$J$167,G182,IF(B165=$J$168,G182,0)))),0))</f>
        <v>0</v>
      </c>
      <c r="I165" s="11">
        <f>IF(E165&gt;0,IF(E165=1,1,IF(E165=2,0.6,0.3)),0)</f>
        <v>0</v>
      </c>
      <c r="J165" s="11" t="s">
        <v>98</v>
      </c>
      <c r="K165" s="11" t="s">
        <v>24</v>
      </c>
    </row>
    <row r="166" spans="1:11" x14ac:dyDescent="0.25">
      <c r="A166" s="22">
        <f t="shared" ref="A166:A179" si="22">IF(B166&gt;0,A165+1,)</f>
        <v>0</v>
      </c>
      <c r="B166" s="26"/>
      <c r="C166" s="23"/>
      <c r="D166" s="26"/>
      <c r="E166" s="48"/>
      <c r="F166" s="24">
        <f t="shared" ref="F166:F179" si="23">H166*I166</f>
        <v>0</v>
      </c>
      <c r="H166" s="11">
        <f>IF(C166=$K$165,IF(B166=$J$165,B183,IF(B166=$J$166,C183,IF(B166=$J$167,D183,IF(B166=$J$168,D183,0)))),IF(C166=$K$166,IF(B166=$J$165,E183,IF(B166=$J$166,F183,IF(B166=$J$167,G183,IF(B166=$J$168,G183,0)))),0))</f>
        <v>0</v>
      </c>
      <c r="I166" s="11">
        <f t="shared" ref="I166:I179" si="24">IF(E166&gt;0,IF(E166=1,1,IF(E166=2,0.6,0.3)),0)</f>
        <v>0</v>
      </c>
      <c r="J166" s="11" t="s">
        <v>91</v>
      </c>
      <c r="K166" s="11" t="s">
        <v>26</v>
      </c>
    </row>
    <row r="167" spans="1:11" x14ac:dyDescent="0.25">
      <c r="A167" s="22">
        <f t="shared" si="22"/>
        <v>0</v>
      </c>
      <c r="B167" s="26"/>
      <c r="C167" s="23"/>
      <c r="D167" s="26"/>
      <c r="E167" s="48"/>
      <c r="F167" s="24">
        <f t="shared" si="23"/>
        <v>0</v>
      </c>
      <c r="H167" s="11">
        <f t="shared" ref="H167:H179" si="25">IF(C167=$K$165,IF(B167=$J$165,B184,IF(B167=$J$166,C184,IF(B167=$J$167,D184,IF(B167=$J$168,D184,0)))),IF(C167=$K$166,IF(B167=$J$165,E184,IF(B167=$J$166,F184,IF(B167=$J$167,G184,IF(B167=$J$168,G184,0)))),0))</f>
        <v>0</v>
      </c>
      <c r="I167" s="11">
        <f t="shared" si="24"/>
        <v>0</v>
      </c>
      <c r="J167" s="11" t="s">
        <v>29</v>
      </c>
      <c r="K167" s="11"/>
    </row>
    <row r="168" spans="1:11" x14ac:dyDescent="0.25">
      <c r="A168" s="22">
        <f t="shared" si="22"/>
        <v>0</v>
      </c>
      <c r="B168" s="26"/>
      <c r="C168" s="23"/>
      <c r="D168" s="26"/>
      <c r="E168" s="48"/>
      <c r="F168" s="24">
        <f t="shared" si="23"/>
        <v>0</v>
      </c>
      <c r="H168" s="11">
        <f t="shared" si="25"/>
        <v>0</v>
      </c>
      <c r="I168" s="11">
        <f t="shared" si="24"/>
        <v>0</v>
      </c>
      <c r="J168" s="11"/>
      <c r="K168" s="11"/>
    </row>
    <row r="169" spans="1:11" x14ac:dyDescent="0.25">
      <c r="A169" s="22">
        <f t="shared" si="22"/>
        <v>0</v>
      </c>
      <c r="B169" s="26"/>
      <c r="C169" s="23"/>
      <c r="D169" s="26"/>
      <c r="E169" s="48"/>
      <c r="F169" s="24">
        <f t="shared" si="23"/>
        <v>0</v>
      </c>
      <c r="H169" s="11">
        <f t="shared" si="25"/>
        <v>0</v>
      </c>
      <c r="I169" s="11">
        <f t="shared" si="24"/>
        <v>0</v>
      </c>
      <c r="J169" s="11"/>
      <c r="K169" s="11"/>
    </row>
    <row r="170" spans="1:11" x14ac:dyDescent="0.25">
      <c r="A170" s="22">
        <f t="shared" si="22"/>
        <v>0</v>
      </c>
      <c r="B170" s="26"/>
      <c r="C170" s="23"/>
      <c r="D170" s="26"/>
      <c r="E170" s="48"/>
      <c r="F170" s="24">
        <f t="shared" si="23"/>
        <v>0</v>
      </c>
      <c r="H170" s="11">
        <f t="shared" si="25"/>
        <v>0</v>
      </c>
      <c r="I170" s="11">
        <f t="shared" si="24"/>
        <v>0</v>
      </c>
      <c r="J170" s="11"/>
      <c r="K170" s="11"/>
    </row>
    <row r="171" spans="1:11" x14ac:dyDescent="0.25">
      <c r="A171" s="22">
        <f t="shared" si="22"/>
        <v>0</v>
      </c>
      <c r="B171" s="26"/>
      <c r="C171" s="23"/>
      <c r="D171" s="26"/>
      <c r="E171" s="48"/>
      <c r="F171" s="24">
        <f t="shared" si="23"/>
        <v>0</v>
      </c>
      <c r="H171" s="11">
        <f t="shared" si="25"/>
        <v>0</v>
      </c>
      <c r="I171" s="11">
        <f t="shared" si="24"/>
        <v>0</v>
      </c>
      <c r="J171" s="11"/>
      <c r="K171" s="11"/>
    </row>
    <row r="172" spans="1:11" x14ac:dyDescent="0.25">
      <c r="A172" s="22">
        <f t="shared" si="22"/>
        <v>0</v>
      </c>
      <c r="B172" s="26"/>
      <c r="C172" s="23"/>
      <c r="D172" s="26"/>
      <c r="E172" s="48"/>
      <c r="F172" s="24">
        <f t="shared" si="23"/>
        <v>0</v>
      </c>
      <c r="H172" s="11">
        <f t="shared" si="25"/>
        <v>0</v>
      </c>
      <c r="I172" s="11">
        <f t="shared" si="24"/>
        <v>0</v>
      </c>
      <c r="J172" s="11"/>
      <c r="K172" s="11"/>
    </row>
    <row r="173" spans="1:11" x14ac:dyDescent="0.25">
      <c r="A173" s="22">
        <f t="shared" si="22"/>
        <v>0</v>
      </c>
      <c r="B173" s="26"/>
      <c r="C173" s="23"/>
      <c r="D173" s="26"/>
      <c r="E173" s="48"/>
      <c r="F173" s="24">
        <f t="shared" si="23"/>
        <v>0</v>
      </c>
      <c r="H173" s="11">
        <f t="shared" si="25"/>
        <v>0</v>
      </c>
      <c r="I173" s="11">
        <f t="shared" si="24"/>
        <v>0</v>
      </c>
      <c r="J173" s="11"/>
      <c r="K173" s="11"/>
    </row>
    <row r="174" spans="1:11" x14ac:dyDescent="0.25">
      <c r="A174" s="22">
        <f t="shared" si="22"/>
        <v>0</v>
      </c>
      <c r="B174" s="26"/>
      <c r="C174" s="23"/>
      <c r="D174" s="26"/>
      <c r="E174" s="48"/>
      <c r="F174" s="24">
        <f t="shared" si="23"/>
        <v>0</v>
      </c>
      <c r="H174" s="11">
        <f t="shared" si="25"/>
        <v>0</v>
      </c>
      <c r="I174" s="11">
        <f t="shared" si="24"/>
        <v>0</v>
      </c>
      <c r="J174" s="11"/>
      <c r="K174" s="11"/>
    </row>
    <row r="175" spans="1:11" x14ac:dyDescent="0.25">
      <c r="A175" s="22">
        <f t="shared" si="22"/>
        <v>0</v>
      </c>
      <c r="B175" s="26"/>
      <c r="C175" s="23"/>
      <c r="D175" s="26"/>
      <c r="E175" s="48"/>
      <c r="F175" s="24">
        <f t="shared" si="23"/>
        <v>0</v>
      </c>
      <c r="H175" s="11">
        <f t="shared" si="25"/>
        <v>0</v>
      </c>
      <c r="I175" s="11">
        <f t="shared" si="24"/>
        <v>0</v>
      </c>
      <c r="J175" s="11"/>
      <c r="K175" s="11"/>
    </row>
    <row r="176" spans="1:11" x14ac:dyDescent="0.25">
      <c r="A176" s="22">
        <f t="shared" si="22"/>
        <v>0</v>
      </c>
      <c r="B176" s="26"/>
      <c r="C176" s="23"/>
      <c r="D176" s="26"/>
      <c r="E176" s="48"/>
      <c r="F176" s="24">
        <f t="shared" si="23"/>
        <v>0</v>
      </c>
      <c r="H176" s="11">
        <f t="shared" si="25"/>
        <v>0</v>
      </c>
      <c r="I176" s="11">
        <f t="shared" si="24"/>
        <v>0</v>
      </c>
      <c r="J176" s="11"/>
      <c r="K176" s="11"/>
    </row>
    <row r="177" spans="1:11" x14ac:dyDescent="0.25">
      <c r="A177" s="22">
        <f t="shared" si="22"/>
        <v>0</v>
      </c>
      <c r="B177" s="26"/>
      <c r="C177" s="23"/>
      <c r="D177" s="26"/>
      <c r="E177" s="48"/>
      <c r="F177" s="24">
        <f t="shared" si="23"/>
        <v>0</v>
      </c>
      <c r="H177" s="11">
        <f t="shared" si="25"/>
        <v>0</v>
      </c>
      <c r="I177" s="11">
        <f t="shared" si="24"/>
        <v>0</v>
      </c>
      <c r="J177" s="11"/>
      <c r="K177" s="11"/>
    </row>
    <row r="178" spans="1:11" x14ac:dyDescent="0.25">
      <c r="A178" s="22">
        <f t="shared" si="22"/>
        <v>0</v>
      </c>
      <c r="B178" s="26"/>
      <c r="C178" s="23"/>
      <c r="D178" s="26"/>
      <c r="E178" s="48"/>
      <c r="F178" s="24">
        <f t="shared" si="23"/>
        <v>0</v>
      </c>
      <c r="H178" s="11">
        <f t="shared" si="25"/>
        <v>0</v>
      </c>
      <c r="I178" s="11">
        <f t="shared" si="24"/>
        <v>0</v>
      </c>
      <c r="J178" s="11"/>
      <c r="K178" s="11"/>
    </row>
    <row r="179" spans="1:11" x14ac:dyDescent="0.25">
      <c r="A179" s="22">
        <f t="shared" si="22"/>
        <v>0</v>
      </c>
      <c r="B179" s="26"/>
      <c r="C179" s="23"/>
      <c r="D179" s="26"/>
      <c r="E179" s="48"/>
      <c r="F179" s="24">
        <f t="shared" si="23"/>
        <v>0</v>
      </c>
      <c r="H179" s="11">
        <f t="shared" si="25"/>
        <v>0</v>
      </c>
      <c r="I179" s="11">
        <f t="shared" si="24"/>
        <v>0</v>
      </c>
      <c r="J179" s="11"/>
      <c r="K179" s="11"/>
    </row>
    <row r="180" spans="1:11" hidden="1" x14ac:dyDescent="0.25">
      <c r="B180" s="1"/>
      <c r="E180" s="6"/>
    </row>
    <row r="181" spans="1:11" hidden="1" x14ac:dyDescent="0.25">
      <c r="A181" s="11"/>
      <c r="B181" s="49" t="s">
        <v>99</v>
      </c>
      <c r="C181" s="49" t="s">
        <v>100</v>
      </c>
      <c r="D181" s="49" t="s">
        <v>101</v>
      </c>
      <c r="E181" s="49" t="s">
        <v>102</v>
      </c>
      <c r="F181" s="49" t="s">
        <v>103</v>
      </c>
      <c r="G181" s="49" t="s">
        <v>104</v>
      </c>
      <c r="H181" s="11"/>
    </row>
    <row r="182" spans="1:11" hidden="1" x14ac:dyDescent="0.25">
      <c r="A182" s="11"/>
      <c r="B182" s="11">
        <f>IF($D165&gt;0,IF($D165&lt;51,5,IF($D165&lt;301,8,12)),0)</f>
        <v>0</v>
      </c>
      <c r="C182" s="11">
        <f>IF($D165&gt;0,IF($D165&lt;51,8,IF($D165&lt;301,12,18)),0)</f>
        <v>0</v>
      </c>
      <c r="D182" s="11">
        <f>IF($D165&gt;0,IF($D165&lt;51,12,IF($D165&lt;301,18,24)),0)</f>
        <v>0</v>
      </c>
      <c r="E182" s="11">
        <f>IF($D165&gt;0,IF($D165&lt;51,1,IF($D165&lt;301,3,5)),0)</f>
        <v>0</v>
      </c>
      <c r="F182" s="11">
        <f>IF($D165&gt;0,IF($D165&lt;51,3,IF($D165&lt;301,5,8)),0)</f>
        <v>0</v>
      </c>
      <c r="G182" s="11">
        <f>IF($D165&gt;0,IF($D165&lt;51,5,IF($D165&lt;301,8,12)),0)</f>
        <v>0</v>
      </c>
      <c r="H182" s="11"/>
    </row>
    <row r="183" spans="1:11" hidden="1" x14ac:dyDescent="0.25">
      <c r="A183" s="11"/>
      <c r="B183" s="11">
        <f>IF($D166&gt;0,IF($D166&lt;51,5,IF($D166&lt;301,8,12)),0)</f>
        <v>0</v>
      </c>
      <c r="C183" s="11">
        <f>IF($D166&gt;0,IF($D166&lt;51,8,IF($D166&lt;301,12,18)),0)</f>
        <v>0</v>
      </c>
      <c r="D183" s="11">
        <f>IF($D166&gt;0,IF($D166&lt;51,12,IF($D166&lt;301,18,24)),0)</f>
        <v>0</v>
      </c>
      <c r="E183" s="11">
        <f>IF($D166&gt;0,IF($D166&lt;51,1,IF($D166&lt;301,3,5)),0)</f>
        <v>0</v>
      </c>
      <c r="F183" s="11">
        <f>IF($D166&gt;0,IF($D166&lt;51,3,IF($D166&lt;301,5,8)),0)</f>
        <v>0</v>
      </c>
      <c r="G183" s="11">
        <f>IF($D166&gt;0,IF($D166&lt;51,5,IF($D166&lt;301,8,12)),0)</f>
        <v>0</v>
      </c>
      <c r="H183" s="11"/>
    </row>
    <row r="184" spans="1:11" hidden="1" x14ac:dyDescent="0.25">
      <c r="A184" s="11"/>
      <c r="B184" s="11">
        <f>IF($D167&gt;0,IF($D167&lt;51,5,IF($D167&lt;301,8,12)),0)</f>
        <v>0</v>
      </c>
      <c r="C184" s="11">
        <f>IF($D167&gt;0,IF($D167&lt;51,8,IF($D167&lt;301,12,18)),0)</f>
        <v>0</v>
      </c>
      <c r="D184" s="11">
        <f>IF($D167&gt;0,IF($D167&lt;51,12,IF($D167&lt;301,18,24)),0)</f>
        <v>0</v>
      </c>
      <c r="E184" s="11">
        <f>IF($D167&gt;0,IF($D167&lt;51,1,IF($D167&lt;301,3,5)),0)</f>
        <v>0</v>
      </c>
      <c r="F184" s="11">
        <f>IF($D167&gt;0,IF($D167&lt;51,3,IF($D167&lt;301,5,8)),0)</f>
        <v>0</v>
      </c>
      <c r="G184" s="11">
        <f>IF($D167&gt;0,IF($D167&lt;51,5,IF($D167&lt;301,8,12)),0)</f>
        <v>0</v>
      </c>
      <c r="H184" s="11"/>
    </row>
    <row r="185" spans="1:11" hidden="1" x14ac:dyDescent="0.25">
      <c r="A185" s="11"/>
      <c r="B185" s="11">
        <f t="shared" ref="B185:B196" si="26">IF($D168&gt;0,IF($D168&lt;51,5,IF($D168&lt;301,8,12)),0)</f>
        <v>0</v>
      </c>
      <c r="C185" s="11">
        <f t="shared" ref="C185:C196" si="27">IF($D168&gt;0,IF($D168&lt;51,8,IF($D168&lt;301,12,18)),0)</f>
        <v>0</v>
      </c>
      <c r="D185" s="11">
        <f t="shared" ref="D185:D196" si="28">IF($D168&gt;0,IF($D168&lt;51,12,IF($D168&lt;301,18,24)),0)</f>
        <v>0</v>
      </c>
      <c r="E185" s="11">
        <f t="shared" ref="E185:E196" si="29">IF($D168&gt;0,IF($D168&lt;51,1,IF($D168&lt;301,3,5)),0)</f>
        <v>0</v>
      </c>
      <c r="F185" s="11">
        <f t="shared" ref="F185:F196" si="30">IF($D168&gt;0,IF($D168&lt;51,3,IF($D168&lt;301,5,8)),0)</f>
        <v>0</v>
      </c>
      <c r="G185" s="11">
        <f t="shared" ref="G185:G196" si="31">IF($D168&gt;0,IF($D168&lt;51,5,IF($D168&lt;301,8,12)),0)</f>
        <v>0</v>
      </c>
      <c r="H185" s="11"/>
    </row>
    <row r="186" spans="1:11" hidden="1" x14ac:dyDescent="0.25">
      <c r="A186" s="11"/>
      <c r="B186" s="11">
        <f t="shared" si="26"/>
        <v>0</v>
      </c>
      <c r="C186" s="11">
        <f t="shared" si="27"/>
        <v>0</v>
      </c>
      <c r="D186" s="11">
        <f t="shared" si="28"/>
        <v>0</v>
      </c>
      <c r="E186" s="11">
        <f t="shared" si="29"/>
        <v>0</v>
      </c>
      <c r="F186" s="11">
        <f t="shared" si="30"/>
        <v>0</v>
      </c>
      <c r="G186" s="11">
        <f t="shared" si="31"/>
        <v>0</v>
      </c>
      <c r="H186" s="11"/>
    </row>
    <row r="187" spans="1:11" hidden="1" x14ac:dyDescent="0.25">
      <c r="A187" s="11"/>
      <c r="B187" s="11">
        <f t="shared" si="26"/>
        <v>0</v>
      </c>
      <c r="C187" s="11">
        <f t="shared" si="27"/>
        <v>0</v>
      </c>
      <c r="D187" s="11">
        <f t="shared" si="28"/>
        <v>0</v>
      </c>
      <c r="E187" s="11">
        <f t="shared" si="29"/>
        <v>0</v>
      </c>
      <c r="F187" s="11">
        <f t="shared" si="30"/>
        <v>0</v>
      </c>
      <c r="G187" s="11">
        <f t="shared" si="31"/>
        <v>0</v>
      </c>
      <c r="H187" s="11"/>
    </row>
    <row r="188" spans="1:11" hidden="1" x14ac:dyDescent="0.25">
      <c r="A188" s="11"/>
      <c r="B188" s="11">
        <f t="shared" si="26"/>
        <v>0</v>
      </c>
      <c r="C188" s="11">
        <f t="shared" si="27"/>
        <v>0</v>
      </c>
      <c r="D188" s="11">
        <f t="shared" si="28"/>
        <v>0</v>
      </c>
      <c r="E188" s="11">
        <f t="shared" si="29"/>
        <v>0</v>
      </c>
      <c r="F188" s="11">
        <f t="shared" si="30"/>
        <v>0</v>
      </c>
      <c r="G188" s="11">
        <f t="shared" si="31"/>
        <v>0</v>
      </c>
      <c r="H188" s="11"/>
    </row>
    <row r="189" spans="1:11" hidden="1" x14ac:dyDescent="0.25">
      <c r="A189" s="11"/>
      <c r="B189" s="11">
        <f t="shared" si="26"/>
        <v>0</v>
      </c>
      <c r="C189" s="11">
        <f t="shared" si="27"/>
        <v>0</v>
      </c>
      <c r="D189" s="11">
        <f t="shared" si="28"/>
        <v>0</v>
      </c>
      <c r="E189" s="11">
        <f t="shared" si="29"/>
        <v>0</v>
      </c>
      <c r="F189" s="11">
        <f t="shared" si="30"/>
        <v>0</v>
      </c>
      <c r="G189" s="11">
        <f t="shared" si="31"/>
        <v>0</v>
      </c>
      <c r="H189" s="11"/>
    </row>
    <row r="190" spans="1:11" hidden="1" x14ac:dyDescent="0.25">
      <c r="A190" s="11"/>
      <c r="B190" s="11">
        <f t="shared" si="26"/>
        <v>0</v>
      </c>
      <c r="C190" s="11">
        <f t="shared" si="27"/>
        <v>0</v>
      </c>
      <c r="D190" s="11">
        <f t="shared" si="28"/>
        <v>0</v>
      </c>
      <c r="E190" s="11">
        <f t="shared" si="29"/>
        <v>0</v>
      </c>
      <c r="F190" s="11">
        <f t="shared" si="30"/>
        <v>0</v>
      </c>
      <c r="G190" s="11">
        <f t="shared" si="31"/>
        <v>0</v>
      </c>
      <c r="H190" s="11"/>
    </row>
    <row r="191" spans="1:11" hidden="1" x14ac:dyDescent="0.25">
      <c r="A191" s="11"/>
      <c r="B191" s="11">
        <f t="shared" si="26"/>
        <v>0</v>
      </c>
      <c r="C191" s="11">
        <f t="shared" si="27"/>
        <v>0</v>
      </c>
      <c r="D191" s="11">
        <f t="shared" si="28"/>
        <v>0</v>
      </c>
      <c r="E191" s="11">
        <f t="shared" si="29"/>
        <v>0</v>
      </c>
      <c r="F191" s="11">
        <f t="shared" si="30"/>
        <v>0</v>
      </c>
      <c r="G191" s="11">
        <f t="shared" si="31"/>
        <v>0</v>
      </c>
      <c r="H191" s="11"/>
    </row>
    <row r="192" spans="1:11" hidden="1" x14ac:dyDescent="0.25">
      <c r="A192" s="11"/>
      <c r="B192" s="11">
        <f t="shared" si="26"/>
        <v>0</v>
      </c>
      <c r="C192" s="11">
        <f t="shared" si="27"/>
        <v>0</v>
      </c>
      <c r="D192" s="11">
        <f t="shared" si="28"/>
        <v>0</v>
      </c>
      <c r="E192" s="11">
        <f t="shared" si="29"/>
        <v>0</v>
      </c>
      <c r="F192" s="11">
        <f t="shared" si="30"/>
        <v>0</v>
      </c>
      <c r="G192" s="11">
        <f t="shared" si="31"/>
        <v>0</v>
      </c>
      <c r="H192" s="11"/>
    </row>
    <row r="193" spans="1:14" hidden="1" x14ac:dyDescent="0.25">
      <c r="A193" s="11"/>
      <c r="B193" s="11">
        <f t="shared" si="26"/>
        <v>0</v>
      </c>
      <c r="C193" s="11">
        <f t="shared" si="27"/>
        <v>0</v>
      </c>
      <c r="D193" s="11">
        <f t="shared" si="28"/>
        <v>0</v>
      </c>
      <c r="E193" s="11">
        <f t="shared" si="29"/>
        <v>0</v>
      </c>
      <c r="F193" s="11">
        <f t="shared" si="30"/>
        <v>0</v>
      </c>
      <c r="G193" s="11">
        <f t="shared" si="31"/>
        <v>0</v>
      </c>
      <c r="H193" s="11"/>
    </row>
    <row r="194" spans="1:14" hidden="1" x14ac:dyDescent="0.25">
      <c r="A194" s="11"/>
      <c r="B194" s="11">
        <f t="shared" si="26"/>
        <v>0</v>
      </c>
      <c r="C194" s="11">
        <f t="shared" si="27"/>
        <v>0</v>
      </c>
      <c r="D194" s="11">
        <f t="shared" si="28"/>
        <v>0</v>
      </c>
      <c r="E194" s="11">
        <f t="shared" si="29"/>
        <v>0</v>
      </c>
      <c r="F194" s="11">
        <f t="shared" si="30"/>
        <v>0</v>
      </c>
      <c r="G194" s="11">
        <f t="shared" si="31"/>
        <v>0</v>
      </c>
      <c r="H194" s="11"/>
    </row>
    <row r="195" spans="1:14" hidden="1" x14ac:dyDescent="0.25">
      <c r="A195" s="11"/>
      <c r="B195" s="11">
        <f t="shared" si="26"/>
        <v>0</v>
      </c>
      <c r="C195" s="11">
        <f t="shared" si="27"/>
        <v>0</v>
      </c>
      <c r="D195" s="11">
        <f t="shared" si="28"/>
        <v>0</v>
      </c>
      <c r="E195" s="11">
        <f t="shared" si="29"/>
        <v>0</v>
      </c>
      <c r="F195" s="11">
        <f t="shared" si="30"/>
        <v>0</v>
      </c>
      <c r="G195" s="11">
        <f t="shared" si="31"/>
        <v>0</v>
      </c>
      <c r="H195" s="11"/>
    </row>
    <row r="196" spans="1:14" hidden="1" x14ac:dyDescent="0.25">
      <c r="A196" s="11"/>
      <c r="B196" s="11">
        <f t="shared" si="26"/>
        <v>0</v>
      </c>
      <c r="C196" s="11">
        <f t="shared" si="27"/>
        <v>0</v>
      </c>
      <c r="D196" s="11">
        <f t="shared" si="28"/>
        <v>0</v>
      </c>
      <c r="E196" s="11">
        <f t="shared" si="29"/>
        <v>0</v>
      </c>
      <c r="F196" s="11">
        <f t="shared" si="30"/>
        <v>0</v>
      </c>
      <c r="G196" s="11">
        <f t="shared" si="31"/>
        <v>0</v>
      </c>
      <c r="H196" s="11"/>
    </row>
    <row r="197" spans="1:14" hidden="1" x14ac:dyDescent="0.25">
      <c r="A197" s="11"/>
      <c r="B197" s="11"/>
      <c r="C197" s="11"/>
      <c r="D197" s="11"/>
      <c r="E197" s="11"/>
      <c r="F197" s="11"/>
      <c r="G197" s="11"/>
      <c r="H197" s="11"/>
    </row>
    <row r="198" spans="1:14" hidden="1" x14ac:dyDescent="0.25">
      <c r="A198" s="11"/>
      <c r="B198" s="11"/>
      <c r="C198" s="11"/>
      <c r="D198" s="11"/>
      <c r="E198" s="11"/>
      <c r="F198" s="11"/>
      <c r="G198" s="11"/>
      <c r="H198" s="11"/>
    </row>
    <row r="199" spans="1:14" x14ac:dyDescent="0.25">
      <c r="B199" s="1"/>
    </row>
    <row r="200" spans="1:14" ht="15.75" x14ac:dyDescent="0.25">
      <c r="A200" s="9" t="s">
        <v>105</v>
      </c>
      <c r="F200" s="29">
        <f>SUM(F204:F232)</f>
        <v>0</v>
      </c>
    </row>
    <row r="201" spans="1:14" ht="47.25" customHeight="1" x14ac:dyDescent="0.25">
      <c r="A201" s="9"/>
      <c r="B201" s="56" t="s">
        <v>36</v>
      </c>
      <c r="C201" s="56"/>
      <c r="D201" s="56"/>
      <c r="E201" s="56"/>
      <c r="F201" s="30"/>
    </row>
    <row r="203" spans="1:14" ht="31.5" x14ac:dyDescent="0.25">
      <c r="B203" s="33" t="s">
        <v>22</v>
      </c>
      <c r="C203" s="34" t="s">
        <v>37</v>
      </c>
      <c r="D203" s="33" t="s">
        <v>38</v>
      </c>
      <c r="E203" s="33" t="s">
        <v>39</v>
      </c>
      <c r="F203" s="33" t="s">
        <v>9</v>
      </c>
    </row>
    <row r="204" spans="1:14" x14ac:dyDescent="0.25">
      <c r="A204" s="22">
        <f>IF(C204&gt;0,1,)</f>
        <v>0</v>
      </c>
      <c r="B204" s="35"/>
      <c r="C204" s="35"/>
      <c r="D204" s="35"/>
      <c r="E204" s="36"/>
      <c r="F204" s="24">
        <f>(H204+I204)*K204</f>
        <v>0</v>
      </c>
      <c r="H204" s="32">
        <f>IF(C204=$L$204,3,IF(C204=$L$205,6,))</f>
        <v>0</v>
      </c>
      <c r="I204" s="32">
        <f t="shared" ref="I204:I232" si="32">IF(D204=$M$204,1,IF(E204&gt;0,IF(E204&lt;6001,2,IF(E204&lt;12001,3,J204)),0))</f>
        <v>0</v>
      </c>
      <c r="J204" s="37">
        <f>IF(INT((E204-1)/6000)+3&gt;25,25,INT((E204-1)/6000)+3)</f>
        <v>2</v>
      </c>
      <c r="K204" s="32">
        <f t="shared" ref="K204:K232" si="33">IF(B204=$N$204,1,IF(B204=$N$205,0.2,0))</f>
        <v>0</v>
      </c>
      <c r="L204" s="32" t="s">
        <v>106</v>
      </c>
      <c r="M204" s="32" t="s">
        <v>41</v>
      </c>
      <c r="N204" s="32" t="s">
        <v>42</v>
      </c>
    </row>
    <row r="205" spans="1:14" x14ac:dyDescent="0.25">
      <c r="A205" s="22">
        <f t="shared" ref="A205:A232" si="34">IF(C205&gt;0,A204+1,)</f>
        <v>0</v>
      </c>
      <c r="B205" s="35"/>
      <c r="C205" s="35"/>
      <c r="D205" s="35"/>
      <c r="E205" s="36"/>
      <c r="F205" s="24">
        <f t="shared" ref="F205:F232" si="35">(H205+I205)*K205</f>
        <v>0</v>
      </c>
      <c r="H205" s="32">
        <f t="shared" ref="H205:H232" si="36">IF(C205=$L$204,3,IF(C205=$L$205,6,))</f>
        <v>0</v>
      </c>
      <c r="I205" s="32">
        <f t="shared" si="32"/>
        <v>0</v>
      </c>
      <c r="J205" s="37">
        <f t="shared" ref="J205:J232" si="37">IF(INT((E205-1)/6000)+3&gt;25,25,INT((E205-1)/6000)+3)</f>
        <v>2</v>
      </c>
      <c r="K205" s="32">
        <f t="shared" si="33"/>
        <v>0</v>
      </c>
      <c r="L205" s="32" t="s">
        <v>107</v>
      </c>
      <c r="M205" s="32" t="s">
        <v>44</v>
      </c>
      <c r="N205" s="32" t="s">
        <v>45</v>
      </c>
    </row>
    <row r="206" spans="1:14" x14ac:dyDescent="0.25">
      <c r="A206" s="22">
        <f t="shared" si="34"/>
        <v>0</v>
      </c>
      <c r="B206" s="35"/>
      <c r="C206" s="35"/>
      <c r="D206" s="35"/>
      <c r="E206" s="36"/>
      <c r="F206" s="24">
        <f t="shared" si="35"/>
        <v>0</v>
      </c>
      <c r="H206" s="32">
        <f t="shared" si="36"/>
        <v>0</v>
      </c>
      <c r="I206" s="32">
        <f t="shared" si="32"/>
        <v>0</v>
      </c>
      <c r="J206" s="37">
        <f t="shared" si="37"/>
        <v>2</v>
      </c>
      <c r="K206" s="32">
        <f t="shared" si="33"/>
        <v>0</v>
      </c>
      <c r="L206" s="32" t="s">
        <v>46</v>
      </c>
    </row>
    <row r="207" spans="1:14" x14ac:dyDescent="0.25">
      <c r="A207" s="22">
        <f t="shared" si="34"/>
        <v>0</v>
      </c>
      <c r="B207" s="35"/>
      <c r="C207" s="35"/>
      <c r="D207" s="35"/>
      <c r="E207" s="36"/>
      <c r="F207" s="24">
        <f t="shared" si="35"/>
        <v>0</v>
      </c>
      <c r="H207" s="32">
        <f t="shared" si="36"/>
        <v>0</v>
      </c>
      <c r="I207" s="32">
        <f t="shared" si="32"/>
        <v>0</v>
      </c>
      <c r="J207" s="37">
        <f t="shared" si="37"/>
        <v>2</v>
      </c>
      <c r="K207" s="32">
        <f t="shared" si="33"/>
        <v>0</v>
      </c>
      <c r="L207" s="32"/>
    </row>
    <row r="208" spans="1:14" x14ac:dyDescent="0.25">
      <c r="A208" s="22">
        <f t="shared" si="34"/>
        <v>0</v>
      </c>
      <c r="B208" s="35"/>
      <c r="C208" s="35"/>
      <c r="D208" s="35"/>
      <c r="E208" s="36"/>
      <c r="F208" s="24">
        <f t="shared" si="35"/>
        <v>0</v>
      </c>
      <c r="H208" s="32">
        <f t="shared" si="36"/>
        <v>0</v>
      </c>
      <c r="I208" s="32">
        <f t="shared" si="32"/>
        <v>0</v>
      </c>
      <c r="J208" s="37">
        <f t="shared" si="37"/>
        <v>2</v>
      </c>
      <c r="K208" s="32">
        <f t="shared" si="33"/>
        <v>0</v>
      </c>
      <c r="L208" s="32"/>
    </row>
    <row r="209" spans="1:12" x14ac:dyDescent="0.25">
      <c r="A209" s="22">
        <f t="shared" si="34"/>
        <v>0</v>
      </c>
      <c r="B209" s="35"/>
      <c r="C209" s="35"/>
      <c r="D209" s="35"/>
      <c r="E209" s="36"/>
      <c r="F209" s="24">
        <f t="shared" si="35"/>
        <v>0</v>
      </c>
      <c r="H209" s="32">
        <f t="shared" si="36"/>
        <v>0</v>
      </c>
      <c r="I209" s="32">
        <f t="shared" si="32"/>
        <v>0</v>
      </c>
      <c r="J209" s="37">
        <f t="shared" si="37"/>
        <v>2</v>
      </c>
      <c r="K209" s="32">
        <f t="shared" si="33"/>
        <v>0</v>
      </c>
      <c r="L209" s="32"/>
    </row>
    <row r="210" spans="1:12" x14ac:dyDescent="0.25">
      <c r="A210" s="22">
        <f t="shared" si="34"/>
        <v>0</v>
      </c>
      <c r="B210" s="35"/>
      <c r="C210" s="35"/>
      <c r="D210" s="35"/>
      <c r="E210" s="36"/>
      <c r="F210" s="24">
        <f t="shared" si="35"/>
        <v>0</v>
      </c>
      <c r="H210" s="32">
        <f t="shared" si="36"/>
        <v>0</v>
      </c>
      <c r="I210" s="32">
        <f t="shared" si="32"/>
        <v>0</v>
      </c>
      <c r="J210" s="37">
        <f t="shared" si="37"/>
        <v>2</v>
      </c>
      <c r="K210" s="32">
        <f t="shared" si="33"/>
        <v>0</v>
      </c>
      <c r="L210" s="32"/>
    </row>
    <row r="211" spans="1:12" x14ac:dyDescent="0.25">
      <c r="A211" s="22">
        <f t="shared" si="34"/>
        <v>0</v>
      </c>
      <c r="B211" s="35"/>
      <c r="C211" s="35"/>
      <c r="D211" s="35"/>
      <c r="E211" s="36"/>
      <c r="F211" s="24">
        <f t="shared" si="35"/>
        <v>0</v>
      </c>
      <c r="H211" s="32">
        <f t="shared" si="36"/>
        <v>0</v>
      </c>
      <c r="I211" s="32">
        <f t="shared" si="32"/>
        <v>0</v>
      </c>
      <c r="J211" s="37">
        <f t="shared" si="37"/>
        <v>2</v>
      </c>
      <c r="K211" s="32">
        <f t="shared" si="33"/>
        <v>0</v>
      </c>
      <c r="L211" s="32"/>
    </row>
    <row r="212" spans="1:12" x14ac:dyDescent="0.25">
      <c r="A212" s="22">
        <f t="shared" si="34"/>
        <v>0</v>
      </c>
      <c r="B212" s="35"/>
      <c r="C212" s="35"/>
      <c r="D212" s="35"/>
      <c r="E212" s="36"/>
      <c r="F212" s="24">
        <f t="shared" si="35"/>
        <v>0</v>
      </c>
      <c r="H212" s="32">
        <f t="shared" si="36"/>
        <v>0</v>
      </c>
      <c r="I212" s="32">
        <f t="shared" si="32"/>
        <v>0</v>
      </c>
      <c r="J212" s="37">
        <f t="shared" si="37"/>
        <v>2</v>
      </c>
      <c r="K212" s="32">
        <f t="shared" si="33"/>
        <v>0</v>
      </c>
      <c r="L212" s="32"/>
    </row>
    <row r="213" spans="1:12" x14ac:dyDescent="0.25">
      <c r="A213" s="22">
        <f t="shared" si="34"/>
        <v>0</v>
      </c>
      <c r="B213" s="35"/>
      <c r="C213" s="35"/>
      <c r="D213" s="35"/>
      <c r="E213" s="36"/>
      <c r="F213" s="24">
        <f t="shared" si="35"/>
        <v>0</v>
      </c>
      <c r="H213" s="32">
        <f t="shared" si="36"/>
        <v>0</v>
      </c>
      <c r="I213" s="32">
        <f t="shared" si="32"/>
        <v>0</v>
      </c>
      <c r="J213" s="37">
        <f t="shared" si="37"/>
        <v>2</v>
      </c>
      <c r="K213" s="32">
        <f t="shared" si="33"/>
        <v>0</v>
      </c>
      <c r="L213" s="32"/>
    </row>
    <row r="214" spans="1:12" x14ac:dyDescent="0.25">
      <c r="A214" s="22">
        <f t="shared" si="34"/>
        <v>0</v>
      </c>
      <c r="B214" s="35"/>
      <c r="C214" s="35"/>
      <c r="D214" s="35"/>
      <c r="E214" s="36"/>
      <c r="F214" s="24">
        <f t="shared" si="35"/>
        <v>0</v>
      </c>
      <c r="H214" s="32">
        <f t="shared" si="36"/>
        <v>0</v>
      </c>
      <c r="I214" s="32">
        <f t="shared" si="32"/>
        <v>0</v>
      </c>
      <c r="J214" s="37">
        <f t="shared" si="37"/>
        <v>2</v>
      </c>
      <c r="K214" s="32">
        <f t="shared" si="33"/>
        <v>0</v>
      </c>
      <c r="L214" s="32"/>
    </row>
    <row r="215" spans="1:12" x14ac:dyDescent="0.25">
      <c r="A215" s="22">
        <f t="shared" si="34"/>
        <v>0</v>
      </c>
      <c r="B215" s="35"/>
      <c r="C215" s="35"/>
      <c r="D215" s="35"/>
      <c r="E215" s="36"/>
      <c r="F215" s="24">
        <f t="shared" si="35"/>
        <v>0</v>
      </c>
      <c r="H215" s="32">
        <f t="shared" si="36"/>
        <v>0</v>
      </c>
      <c r="I215" s="32">
        <f t="shared" si="32"/>
        <v>0</v>
      </c>
      <c r="J215" s="37">
        <f t="shared" si="37"/>
        <v>2</v>
      </c>
      <c r="K215" s="32">
        <f t="shared" si="33"/>
        <v>0</v>
      </c>
      <c r="L215" s="32"/>
    </row>
    <row r="216" spans="1:12" x14ac:dyDescent="0.25">
      <c r="A216" s="22">
        <f t="shared" si="34"/>
        <v>0</v>
      </c>
      <c r="B216" s="35"/>
      <c r="C216" s="35"/>
      <c r="D216" s="35"/>
      <c r="E216" s="36"/>
      <c r="F216" s="24">
        <f t="shared" si="35"/>
        <v>0</v>
      </c>
      <c r="H216" s="32">
        <f t="shared" si="36"/>
        <v>0</v>
      </c>
      <c r="I216" s="32">
        <f t="shared" si="32"/>
        <v>0</v>
      </c>
      <c r="J216" s="37">
        <f t="shared" si="37"/>
        <v>2</v>
      </c>
      <c r="K216" s="32">
        <f t="shared" si="33"/>
        <v>0</v>
      </c>
      <c r="L216" s="32"/>
    </row>
    <row r="217" spans="1:12" x14ac:dyDescent="0.25">
      <c r="A217" s="22">
        <f t="shared" si="34"/>
        <v>0</v>
      </c>
      <c r="B217" s="35"/>
      <c r="C217" s="35"/>
      <c r="D217" s="35"/>
      <c r="E217" s="36"/>
      <c r="F217" s="24">
        <f t="shared" si="35"/>
        <v>0</v>
      </c>
      <c r="H217" s="32">
        <f t="shared" si="36"/>
        <v>0</v>
      </c>
      <c r="I217" s="32">
        <f t="shared" si="32"/>
        <v>0</v>
      </c>
      <c r="J217" s="37">
        <f t="shared" si="37"/>
        <v>2</v>
      </c>
      <c r="K217" s="32">
        <f t="shared" si="33"/>
        <v>0</v>
      </c>
      <c r="L217" s="32"/>
    </row>
    <row r="218" spans="1:12" x14ac:dyDescent="0.25">
      <c r="A218" s="22">
        <f t="shared" si="34"/>
        <v>0</v>
      </c>
      <c r="B218" s="35"/>
      <c r="C218" s="35"/>
      <c r="D218" s="35"/>
      <c r="E218" s="36"/>
      <c r="F218" s="24">
        <f t="shared" si="35"/>
        <v>0</v>
      </c>
      <c r="H218" s="32">
        <f t="shared" si="36"/>
        <v>0</v>
      </c>
      <c r="I218" s="32">
        <f t="shared" si="32"/>
        <v>0</v>
      </c>
      <c r="J218" s="37">
        <f t="shared" si="37"/>
        <v>2</v>
      </c>
      <c r="K218" s="32">
        <f t="shared" si="33"/>
        <v>0</v>
      </c>
      <c r="L218" s="32"/>
    </row>
    <row r="219" spans="1:12" x14ac:dyDescent="0.25">
      <c r="A219" s="22">
        <f t="shared" si="34"/>
        <v>0</v>
      </c>
      <c r="B219" s="35"/>
      <c r="C219" s="35"/>
      <c r="D219" s="35"/>
      <c r="E219" s="36"/>
      <c r="F219" s="24">
        <f t="shared" si="35"/>
        <v>0</v>
      </c>
      <c r="H219" s="32">
        <f t="shared" si="36"/>
        <v>0</v>
      </c>
      <c r="I219" s="32">
        <f t="shared" si="32"/>
        <v>0</v>
      </c>
      <c r="J219" s="37">
        <f t="shared" si="37"/>
        <v>2</v>
      </c>
      <c r="K219" s="32">
        <f t="shared" si="33"/>
        <v>0</v>
      </c>
      <c r="L219" s="32"/>
    </row>
    <row r="220" spans="1:12" x14ac:dyDescent="0.25">
      <c r="A220" s="22">
        <f t="shared" si="34"/>
        <v>0</v>
      </c>
      <c r="B220" s="35"/>
      <c r="C220" s="35"/>
      <c r="D220" s="35"/>
      <c r="E220" s="36"/>
      <c r="F220" s="24">
        <f t="shared" si="35"/>
        <v>0</v>
      </c>
      <c r="H220" s="32">
        <f t="shared" si="36"/>
        <v>0</v>
      </c>
      <c r="I220" s="32">
        <f t="shared" si="32"/>
        <v>0</v>
      </c>
      <c r="J220" s="37">
        <f t="shared" si="37"/>
        <v>2</v>
      </c>
      <c r="K220" s="32">
        <f t="shared" si="33"/>
        <v>0</v>
      </c>
      <c r="L220" s="32"/>
    </row>
    <row r="221" spans="1:12" x14ac:dyDescent="0.25">
      <c r="A221" s="22">
        <f t="shared" si="34"/>
        <v>0</v>
      </c>
      <c r="B221" s="35"/>
      <c r="C221" s="35"/>
      <c r="D221" s="35"/>
      <c r="E221" s="36"/>
      <c r="F221" s="24">
        <f t="shared" si="35"/>
        <v>0</v>
      </c>
      <c r="H221" s="32">
        <f t="shared" si="36"/>
        <v>0</v>
      </c>
      <c r="I221" s="32">
        <f t="shared" si="32"/>
        <v>0</v>
      </c>
      <c r="J221" s="37">
        <f t="shared" si="37"/>
        <v>2</v>
      </c>
      <c r="K221" s="32">
        <f t="shared" si="33"/>
        <v>0</v>
      </c>
      <c r="L221" s="32"/>
    </row>
    <row r="222" spans="1:12" x14ac:dyDescent="0.25">
      <c r="A222" s="22">
        <f t="shared" si="34"/>
        <v>0</v>
      </c>
      <c r="B222" s="35"/>
      <c r="C222" s="35"/>
      <c r="D222" s="35"/>
      <c r="E222" s="36"/>
      <c r="F222" s="24">
        <f t="shared" si="35"/>
        <v>0</v>
      </c>
      <c r="H222" s="32">
        <f t="shared" si="36"/>
        <v>0</v>
      </c>
      <c r="I222" s="32">
        <f t="shared" si="32"/>
        <v>0</v>
      </c>
      <c r="J222" s="37">
        <f t="shared" si="37"/>
        <v>2</v>
      </c>
      <c r="K222" s="32">
        <f t="shared" si="33"/>
        <v>0</v>
      </c>
      <c r="L222" s="32"/>
    </row>
    <row r="223" spans="1:12" x14ac:dyDescent="0.25">
      <c r="A223" s="22">
        <f t="shared" si="34"/>
        <v>0</v>
      </c>
      <c r="B223" s="35"/>
      <c r="C223" s="35"/>
      <c r="D223" s="35"/>
      <c r="E223" s="36"/>
      <c r="F223" s="24">
        <f t="shared" si="35"/>
        <v>0</v>
      </c>
      <c r="H223" s="32">
        <f t="shared" si="36"/>
        <v>0</v>
      </c>
      <c r="I223" s="32">
        <f t="shared" si="32"/>
        <v>0</v>
      </c>
      <c r="J223" s="37">
        <f t="shared" si="37"/>
        <v>2</v>
      </c>
      <c r="K223" s="32">
        <f t="shared" si="33"/>
        <v>0</v>
      </c>
      <c r="L223" s="32"/>
    </row>
    <row r="224" spans="1:12" x14ac:dyDescent="0.25">
      <c r="A224" s="22">
        <f t="shared" si="34"/>
        <v>0</v>
      </c>
      <c r="B224" s="35"/>
      <c r="C224" s="35"/>
      <c r="D224" s="35"/>
      <c r="E224" s="36"/>
      <c r="F224" s="24">
        <f t="shared" si="35"/>
        <v>0</v>
      </c>
      <c r="H224" s="32">
        <f t="shared" si="36"/>
        <v>0</v>
      </c>
      <c r="I224" s="32">
        <f t="shared" si="32"/>
        <v>0</v>
      </c>
      <c r="J224" s="37">
        <f t="shared" si="37"/>
        <v>2</v>
      </c>
      <c r="K224" s="32">
        <f t="shared" si="33"/>
        <v>0</v>
      </c>
      <c r="L224" s="32"/>
    </row>
    <row r="225" spans="1:12" x14ac:dyDescent="0.25">
      <c r="A225" s="22">
        <f t="shared" si="34"/>
        <v>0</v>
      </c>
      <c r="B225" s="35"/>
      <c r="C225" s="35"/>
      <c r="D225" s="35"/>
      <c r="E225" s="36"/>
      <c r="F225" s="24">
        <f t="shared" si="35"/>
        <v>0</v>
      </c>
      <c r="H225" s="32">
        <f t="shared" si="36"/>
        <v>0</v>
      </c>
      <c r="I225" s="32">
        <f t="shared" si="32"/>
        <v>0</v>
      </c>
      <c r="J225" s="37">
        <f t="shared" si="37"/>
        <v>2</v>
      </c>
      <c r="K225" s="32">
        <f t="shared" si="33"/>
        <v>0</v>
      </c>
      <c r="L225" s="32"/>
    </row>
    <row r="226" spans="1:12" x14ac:dyDescent="0.25">
      <c r="A226" s="22">
        <f t="shared" si="34"/>
        <v>0</v>
      </c>
      <c r="B226" s="35"/>
      <c r="C226" s="35"/>
      <c r="D226" s="35"/>
      <c r="E226" s="36"/>
      <c r="F226" s="24">
        <f t="shared" si="35"/>
        <v>0</v>
      </c>
      <c r="H226" s="32">
        <f t="shared" si="36"/>
        <v>0</v>
      </c>
      <c r="I226" s="32">
        <f t="shared" si="32"/>
        <v>0</v>
      </c>
      <c r="J226" s="37">
        <f t="shared" si="37"/>
        <v>2</v>
      </c>
      <c r="K226" s="32">
        <f t="shared" si="33"/>
        <v>0</v>
      </c>
      <c r="L226" s="32"/>
    </row>
    <row r="227" spans="1:12" x14ac:dyDescent="0.25">
      <c r="A227" s="22">
        <f t="shared" si="34"/>
        <v>0</v>
      </c>
      <c r="B227" s="35"/>
      <c r="C227" s="35"/>
      <c r="D227" s="35"/>
      <c r="E227" s="36"/>
      <c r="F227" s="24">
        <f t="shared" si="35"/>
        <v>0</v>
      </c>
      <c r="H227" s="32">
        <f t="shared" si="36"/>
        <v>0</v>
      </c>
      <c r="I227" s="32">
        <f t="shared" si="32"/>
        <v>0</v>
      </c>
      <c r="J227" s="37">
        <f t="shared" si="37"/>
        <v>2</v>
      </c>
      <c r="K227" s="32">
        <f t="shared" si="33"/>
        <v>0</v>
      </c>
      <c r="L227" s="32"/>
    </row>
    <row r="228" spans="1:12" x14ac:dyDescent="0.25">
      <c r="A228" s="22">
        <f t="shared" si="34"/>
        <v>0</v>
      </c>
      <c r="B228" s="35"/>
      <c r="C228" s="35"/>
      <c r="D228" s="35"/>
      <c r="E228" s="36"/>
      <c r="F228" s="24">
        <f t="shared" si="35"/>
        <v>0</v>
      </c>
      <c r="H228" s="32">
        <f t="shared" si="36"/>
        <v>0</v>
      </c>
      <c r="I228" s="32">
        <f t="shared" si="32"/>
        <v>0</v>
      </c>
      <c r="J228" s="37">
        <f t="shared" si="37"/>
        <v>2</v>
      </c>
      <c r="K228" s="32">
        <f t="shared" si="33"/>
        <v>0</v>
      </c>
      <c r="L228" s="32"/>
    </row>
    <row r="229" spans="1:12" x14ac:dyDescent="0.25">
      <c r="A229" s="22">
        <f t="shared" si="34"/>
        <v>0</v>
      </c>
      <c r="B229" s="35"/>
      <c r="C229" s="35"/>
      <c r="D229" s="35"/>
      <c r="E229" s="36"/>
      <c r="F229" s="24">
        <f t="shared" si="35"/>
        <v>0</v>
      </c>
      <c r="H229" s="32">
        <f t="shared" si="36"/>
        <v>0</v>
      </c>
      <c r="I229" s="32">
        <f t="shared" si="32"/>
        <v>0</v>
      </c>
      <c r="J229" s="37">
        <f t="shared" si="37"/>
        <v>2</v>
      </c>
      <c r="K229" s="32">
        <f t="shared" si="33"/>
        <v>0</v>
      </c>
      <c r="L229" s="32"/>
    </row>
    <row r="230" spans="1:12" x14ac:dyDescent="0.25">
      <c r="A230" s="22">
        <f t="shared" si="34"/>
        <v>0</v>
      </c>
      <c r="B230" s="35"/>
      <c r="C230" s="35"/>
      <c r="D230" s="35"/>
      <c r="E230" s="36"/>
      <c r="F230" s="24">
        <f t="shared" si="35"/>
        <v>0</v>
      </c>
      <c r="H230" s="32">
        <f t="shared" si="36"/>
        <v>0</v>
      </c>
      <c r="I230" s="32">
        <f t="shared" si="32"/>
        <v>0</v>
      </c>
      <c r="J230" s="37">
        <f t="shared" si="37"/>
        <v>2</v>
      </c>
      <c r="K230" s="32">
        <f t="shared" si="33"/>
        <v>0</v>
      </c>
      <c r="L230" s="32"/>
    </row>
    <row r="231" spans="1:12" x14ac:dyDescent="0.25">
      <c r="A231" s="22">
        <f t="shared" si="34"/>
        <v>0</v>
      </c>
      <c r="B231" s="35"/>
      <c r="C231" s="35"/>
      <c r="D231" s="35"/>
      <c r="E231" s="36"/>
      <c r="F231" s="24">
        <f t="shared" si="35"/>
        <v>0</v>
      </c>
      <c r="H231" s="32">
        <f t="shared" si="36"/>
        <v>0</v>
      </c>
      <c r="I231" s="32">
        <f t="shared" si="32"/>
        <v>0</v>
      </c>
      <c r="J231" s="37">
        <f t="shared" si="37"/>
        <v>2</v>
      </c>
      <c r="K231" s="32">
        <f t="shared" si="33"/>
        <v>0</v>
      </c>
      <c r="L231" s="32"/>
    </row>
    <row r="232" spans="1:12" x14ac:dyDescent="0.25">
      <c r="A232" s="22">
        <f t="shared" si="34"/>
        <v>0</v>
      </c>
      <c r="B232" s="35"/>
      <c r="C232" s="35"/>
      <c r="D232" s="35"/>
      <c r="E232" s="36"/>
      <c r="F232" s="24">
        <f t="shared" si="35"/>
        <v>0</v>
      </c>
      <c r="H232" s="32">
        <f t="shared" si="36"/>
        <v>0</v>
      </c>
      <c r="I232" s="32">
        <f t="shared" si="32"/>
        <v>0</v>
      </c>
      <c r="J232" s="37">
        <f t="shared" si="37"/>
        <v>2</v>
      </c>
      <c r="K232" s="32">
        <f t="shared" si="33"/>
        <v>0</v>
      </c>
      <c r="L232" s="32"/>
    </row>
    <row r="235" spans="1:12" ht="15.75" x14ac:dyDescent="0.25">
      <c r="A235" s="9" t="s">
        <v>108</v>
      </c>
      <c r="F235" s="29">
        <f>SUM(E239:E256)</f>
        <v>0</v>
      </c>
    </row>
    <row r="236" spans="1:12" ht="27.75" customHeight="1" x14ac:dyDescent="0.25">
      <c r="A236" s="9"/>
      <c r="B236" s="56" t="s">
        <v>48</v>
      </c>
      <c r="C236" s="56"/>
      <c r="D236" s="56"/>
      <c r="E236" s="56"/>
      <c r="F236" s="30"/>
    </row>
    <row r="238" spans="1:12" ht="15.75" x14ac:dyDescent="0.25">
      <c r="B238" s="58" t="s">
        <v>22</v>
      </c>
      <c r="C238" s="59"/>
      <c r="D238" s="21" t="s">
        <v>39</v>
      </c>
      <c r="E238" s="21" t="s">
        <v>9</v>
      </c>
    </row>
    <row r="239" spans="1:12" x14ac:dyDescent="0.25">
      <c r="A239" s="22">
        <f>IF(D239&gt;0,1,)</f>
        <v>0</v>
      </c>
      <c r="B239" s="62"/>
      <c r="C239" s="63"/>
      <c r="D239" s="38"/>
      <c r="E239" s="39">
        <f>I239*K239</f>
        <v>0</v>
      </c>
      <c r="I239" s="32">
        <f>IF(D239&gt;0,IF(D239&lt;6001,0.5,IF(D239&lt;18001,2,J239)),0)</f>
        <v>0</v>
      </c>
      <c r="J239" s="40">
        <f>IF(INT((D239-1)/6000+2)&gt;25, 25, INT((D239-1)/6000+2))/2</f>
        <v>0.5</v>
      </c>
      <c r="K239" s="32">
        <f>IF(B239=$N$204,1,IF(B239=$N$205,0.2,0))</f>
        <v>0</v>
      </c>
    </row>
    <row r="240" spans="1:12" x14ac:dyDescent="0.25">
      <c r="A240" s="22">
        <f t="shared" ref="A240:A256" si="38">IF(D240&gt;0,A239+1,)</f>
        <v>0</v>
      </c>
      <c r="B240" s="62"/>
      <c r="C240" s="63"/>
      <c r="D240" s="38"/>
      <c r="E240" s="39">
        <f>I240*K240</f>
        <v>0</v>
      </c>
      <c r="I240" s="32">
        <f>IF(D240&gt;0,IF(D240&lt;6001,0.5,IF(D240&lt;18001,2,J240)),0)</f>
        <v>0</v>
      </c>
      <c r="J240" s="40">
        <f>IF(INT((D240-1)/6000+2)&gt;25, 25, INT((D240-1)/6000+2))/2</f>
        <v>0.5</v>
      </c>
      <c r="K240" s="32">
        <f>IF(B240=$N$204,1,IF(B240=$N$205,0.2,0))</f>
        <v>0</v>
      </c>
    </row>
    <row r="241" spans="1:11" x14ac:dyDescent="0.25">
      <c r="A241" s="22">
        <f t="shared" si="38"/>
        <v>0</v>
      </c>
      <c r="B241" s="62"/>
      <c r="C241" s="63"/>
      <c r="D241" s="38"/>
      <c r="E241" s="39">
        <f>I241*K241</f>
        <v>0</v>
      </c>
      <c r="I241" s="32">
        <f>IF(D241&gt;0,IF(D241&lt;6001,0.5,IF(D241&lt;18001,2,J241)),0)</f>
        <v>0</v>
      </c>
      <c r="J241" s="40">
        <f>IF(INT((D241-1)/6000+2)&gt;25, 25, INT((D241-1)/6000+2))/2</f>
        <v>0.5</v>
      </c>
      <c r="K241" s="32">
        <f>IF(B241=$N$204,1,IF(B241=$N$205,0.2,0))</f>
        <v>0</v>
      </c>
    </row>
    <row r="242" spans="1:11" x14ac:dyDescent="0.25">
      <c r="A242" s="22">
        <f t="shared" si="38"/>
        <v>0</v>
      </c>
      <c r="B242" s="62"/>
      <c r="C242" s="63"/>
      <c r="D242" s="38"/>
      <c r="E242" s="39">
        <f>I242*K242</f>
        <v>0</v>
      </c>
      <c r="I242" s="32">
        <f>IF(D242&gt;0,IF(D242&lt;6001,0.5,IF(D242&lt;18001,2,J242)),0)</f>
        <v>0</v>
      </c>
      <c r="J242" s="40">
        <f>IF(INT((D242-1)/6000+2)&gt;25, 25, INT((D242-1)/6000+2))/2</f>
        <v>0.5</v>
      </c>
      <c r="K242" s="32">
        <f>IF(B242=$N$204,1,IF(B242=$N$205,0.2,0))</f>
        <v>0</v>
      </c>
    </row>
    <row r="243" spans="1:11" x14ac:dyDescent="0.25">
      <c r="A243" s="22">
        <f t="shared" si="38"/>
        <v>0</v>
      </c>
      <c r="B243" s="62"/>
      <c r="C243" s="63"/>
      <c r="D243" s="38"/>
      <c r="E243" s="39">
        <f t="shared" ref="E243:E256" si="39">I243*K243</f>
        <v>0</v>
      </c>
      <c r="I243" s="32">
        <f t="shared" ref="I243:I256" si="40">IF(D243&gt;0,IF(D243&lt;6001,0.5,IF(D243&lt;18001,2,J243)),0)</f>
        <v>0</v>
      </c>
      <c r="J243" s="40">
        <f t="shared" ref="J243:J256" si="41">IF(INT((D243-1)/6000+2)&gt;25, 25, INT((D243-1)/6000+2))/2</f>
        <v>0.5</v>
      </c>
      <c r="K243" s="32">
        <f t="shared" ref="K243:K256" si="42">IF(B243=$N$204,1,IF(B243=$N$205,0.2,0))</f>
        <v>0</v>
      </c>
    </row>
    <row r="244" spans="1:11" x14ac:dyDescent="0.25">
      <c r="A244" s="22">
        <f t="shared" si="38"/>
        <v>0</v>
      </c>
      <c r="B244" s="62"/>
      <c r="C244" s="63"/>
      <c r="D244" s="38"/>
      <c r="E244" s="39">
        <f t="shared" si="39"/>
        <v>0</v>
      </c>
      <c r="I244" s="32">
        <f t="shared" si="40"/>
        <v>0</v>
      </c>
      <c r="J244" s="40">
        <f t="shared" si="41"/>
        <v>0.5</v>
      </c>
      <c r="K244" s="32">
        <f t="shared" si="42"/>
        <v>0</v>
      </c>
    </row>
    <row r="245" spans="1:11" x14ac:dyDescent="0.25">
      <c r="A245" s="22">
        <f t="shared" si="38"/>
        <v>0</v>
      </c>
      <c r="B245" s="62"/>
      <c r="C245" s="63"/>
      <c r="D245" s="38"/>
      <c r="E245" s="39">
        <f t="shared" si="39"/>
        <v>0</v>
      </c>
      <c r="I245" s="32">
        <f t="shared" si="40"/>
        <v>0</v>
      </c>
      <c r="J245" s="40">
        <f t="shared" si="41"/>
        <v>0.5</v>
      </c>
      <c r="K245" s="32">
        <f t="shared" si="42"/>
        <v>0</v>
      </c>
    </row>
    <row r="246" spans="1:11" x14ac:dyDescent="0.25">
      <c r="A246" s="22">
        <f t="shared" si="38"/>
        <v>0</v>
      </c>
      <c r="B246" s="62"/>
      <c r="C246" s="63"/>
      <c r="D246" s="38"/>
      <c r="E246" s="39">
        <f t="shared" si="39"/>
        <v>0</v>
      </c>
      <c r="I246" s="32">
        <f t="shared" si="40"/>
        <v>0</v>
      </c>
      <c r="J246" s="40">
        <f t="shared" si="41"/>
        <v>0.5</v>
      </c>
      <c r="K246" s="32">
        <f t="shared" si="42"/>
        <v>0</v>
      </c>
    </row>
    <row r="247" spans="1:11" x14ac:dyDescent="0.25">
      <c r="A247" s="22">
        <f t="shared" si="38"/>
        <v>0</v>
      </c>
      <c r="B247" s="62"/>
      <c r="C247" s="63"/>
      <c r="D247" s="38"/>
      <c r="E247" s="39">
        <f t="shared" si="39"/>
        <v>0</v>
      </c>
      <c r="I247" s="32">
        <f t="shared" si="40"/>
        <v>0</v>
      </c>
      <c r="J247" s="40">
        <f t="shared" si="41"/>
        <v>0.5</v>
      </c>
      <c r="K247" s="32">
        <f t="shared" si="42"/>
        <v>0</v>
      </c>
    </row>
    <row r="248" spans="1:11" x14ac:dyDescent="0.25">
      <c r="A248" s="22">
        <f t="shared" si="38"/>
        <v>0</v>
      </c>
      <c r="B248" s="62"/>
      <c r="C248" s="63"/>
      <c r="D248" s="38"/>
      <c r="E248" s="39">
        <f t="shared" si="39"/>
        <v>0</v>
      </c>
      <c r="I248" s="32">
        <f t="shared" si="40"/>
        <v>0</v>
      </c>
      <c r="J248" s="40">
        <f t="shared" si="41"/>
        <v>0.5</v>
      </c>
      <c r="K248" s="32">
        <f t="shared" si="42"/>
        <v>0</v>
      </c>
    </row>
    <row r="249" spans="1:11" x14ac:dyDescent="0.25">
      <c r="A249" s="22">
        <f t="shared" si="38"/>
        <v>0</v>
      </c>
      <c r="B249" s="62"/>
      <c r="C249" s="63"/>
      <c r="D249" s="38"/>
      <c r="E249" s="39">
        <f t="shared" si="39"/>
        <v>0</v>
      </c>
      <c r="I249" s="32">
        <f t="shared" si="40"/>
        <v>0</v>
      </c>
      <c r="J249" s="40">
        <f t="shared" si="41"/>
        <v>0.5</v>
      </c>
      <c r="K249" s="32">
        <f t="shared" si="42"/>
        <v>0</v>
      </c>
    </row>
    <row r="250" spans="1:11" x14ac:dyDescent="0.25">
      <c r="A250" s="22">
        <f t="shared" si="38"/>
        <v>0</v>
      </c>
      <c r="B250" s="62"/>
      <c r="C250" s="63"/>
      <c r="D250" s="38"/>
      <c r="E250" s="39">
        <f t="shared" si="39"/>
        <v>0</v>
      </c>
      <c r="I250" s="32">
        <f t="shared" si="40"/>
        <v>0</v>
      </c>
      <c r="J250" s="40">
        <f t="shared" si="41"/>
        <v>0.5</v>
      </c>
      <c r="K250" s="32">
        <f t="shared" si="42"/>
        <v>0</v>
      </c>
    </row>
    <row r="251" spans="1:11" x14ac:dyDescent="0.25">
      <c r="A251" s="22">
        <f t="shared" si="38"/>
        <v>0</v>
      </c>
      <c r="B251" s="62"/>
      <c r="C251" s="63"/>
      <c r="D251" s="38"/>
      <c r="E251" s="39">
        <f t="shared" si="39"/>
        <v>0</v>
      </c>
      <c r="I251" s="32">
        <f t="shared" si="40"/>
        <v>0</v>
      </c>
      <c r="J251" s="40">
        <f t="shared" si="41"/>
        <v>0.5</v>
      </c>
      <c r="K251" s="32">
        <f t="shared" si="42"/>
        <v>0</v>
      </c>
    </row>
    <row r="252" spans="1:11" x14ac:dyDescent="0.25">
      <c r="A252" s="22">
        <f t="shared" si="38"/>
        <v>0</v>
      </c>
      <c r="B252" s="62"/>
      <c r="C252" s="63"/>
      <c r="D252" s="38"/>
      <c r="E252" s="39">
        <f t="shared" si="39"/>
        <v>0</v>
      </c>
      <c r="I252" s="32">
        <f t="shared" si="40"/>
        <v>0</v>
      </c>
      <c r="J252" s="40">
        <f t="shared" si="41"/>
        <v>0.5</v>
      </c>
      <c r="K252" s="32">
        <f t="shared" si="42"/>
        <v>0</v>
      </c>
    </row>
    <row r="253" spans="1:11" x14ac:dyDescent="0.25">
      <c r="A253" s="22">
        <f t="shared" si="38"/>
        <v>0</v>
      </c>
      <c r="B253" s="62"/>
      <c r="C253" s="63"/>
      <c r="D253" s="38"/>
      <c r="E253" s="39">
        <f t="shared" si="39"/>
        <v>0</v>
      </c>
      <c r="I253" s="32">
        <f t="shared" si="40"/>
        <v>0</v>
      </c>
      <c r="J253" s="40">
        <f t="shared" si="41"/>
        <v>0.5</v>
      </c>
      <c r="K253" s="32">
        <f t="shared" si="42"/>
        <v>0</v>
      </c>
    </row>
    <row r="254" spans="1:11" x14ac:dyDescent="0.25">
      <c r="A254" s="22">
        <f t="shared" si="38"/>
        <v>0</v>
      </c>
      <c r="B254" s="62"/>
      <c r="C254" s="63"/>
      <c r="D254" s="38"/>
      <c r="E254" s="39">
        <f t="shared" si="39"/>
        <v>0</v>
      </c>
      <c r="I254" s="32">
        <f t="shared" si="40"/>
        <v>0</v>
      </c>
      <c r="J254" s="40">
        <f t="shared" si="41"/>
        <v>0.5</v>
      </c>
      <c r="K254" s="32">
        <f t="shared" si="42"/>
        <v>0</v>
      </c>
    </row>
    <row r="255" spans="1:11" x14ac:dyDescent="0.25">
      <c r="A255" s="22">
        <f t="shared" si="38"/>
        <v>0</v>
      </c>
      <c r="B255" s="62"/>
      <c r="C255" s="63"/>
      <c r="D255" s="38"/>
      <c r="E255" s="39">
        <f t="shared" si="39"/>
        <v>0</v>
      </c>
      <c r="I255" s="32">
        <f t="shared" si="40"/>
        <v>0</v>
      </c>
      <c r="J255" s="40">
        <f t="shared" si="41"/>
        <v>0.5</v>
      </c>
      <c r="K255" s="32">
        <f t="shared" si="42"/>
        <v>0</v>
      </c>
    </row>
    <row r="256" spans="1:11" x14ac:dyDescent="0.25">
      <c r="A256" s="22">
        <f t="shared" si="38"/>
        <v>0</v>
      </c>
      <c r="B256" s="62"/>
      <c r="C256" s="63"/>
      <c r="D256" s="38"/>
      <c r="E256" s="39">
        <f t="shared" si="39"/>
        <v>0</v>
      </c>
      <c r="I256" s="32">
        <f t="shared" si="40"/>
        <v>0</v>
      </c>
      <c r="J256" s="40">
        <f t="shared" si="41"/>
        <v>0.5</v>
      </c>
      <c r="K256" s="32">
        <f t="shared" si="42"/>
        <v>0</v>
      </c>
    </row>
    <row r="258" spans="1:9" ht="15.75" x14ac:dyDescent="0.25">
      <c r="A258" s="9" t="s">
        <v>109</v>
      </c>
      <c r="F258" s="29">
        <f>SUM(D262:D267)</f>
        <v>0</v>
      </c>
    </row>
    <row r="259" spans="1:9" ht="23.25" customHeight="1" x14ac:dyDescent="0.25">
      <c r="A259" s="9"/>
      <c r="B259" s="64" t="s">
        <v>50</v>
      </c>
      <c r="C259" s="64"/>
      <c r="D259" s="64"/>
      <c r="E259" s="64"/>
      <c r="F259" s="30"/>
    </row>
    <row r="261" spans="1:9" ht="15.75" x14ac:dyDescent="0.25">
      <c r="B261" s="58" t="s">
        <v>23</v>
      </c>
      <c r="C261" s="59"/>
      <c r="D261" s="21" t="s">
        <v>9</v>
      </c>
    </row>
    <row r="262" spans="1:9" x14ac:dyDescent="0.25">
      <c r="A262" s="22">
        <f>IF(B262&gt;0,1,)</f>
        <v>0</v>
      </c>
      <c r="B262" s="60"/>
      <c r="C262" s="61"/>
      <c r="D262" s="24">
        <f t="shared" ref="D262:D267" si="43">IF(B262=$I$262,8,IF(B262=$I$263,4,0))</f>
        <v>0</v>
      </c>
      <c r="I262" s="32" t="s">
        <v>51</v>
      </c>
    </row>
    <row r="263" spans="1:9" x14ac:dyDescent="0.25">
      <c r="A263" s="22">
        <f>IF(B263&gt;0,A262+1,)</f>
        <v>0</v>
      </c>
      <c r="B263" s="60"/>
      <c r="C263" s="61"/>
      <c r="D263" s="24">
        <f t="shared" si="43"/>
        <v>0</v>
      </c>
      <c r="I263" s="32" t="s">
        <v>25</v>
      </c>
    </row>
    <row r="264" spans="1:9" x14ac:dyDescent="0.25">
      <c r="A264" s="22">
        <f>IF(B264&gt;0,A263+1,)</f>
        <v>0</v>
      </c>
      <c r="B264" s="60"/>
      <c r="C264" s="61"/>
      <c r="D264" s="24">
        <f t="shared" si="43"/>
        <v>0</v>
      </c>
    </row>
    <row r="265" spans="1:9" x14ac:dyDescent="0.25">
      <c r="A265" s="22">
        <f>IF(B265&gt;0,A264+1,)</f>
        <v>0</v>
      </c>
      <c r="B265" s="60"/>
      <c r="C265" s="61"/>
      <c r="D265" s="24">
        <f t="shared" si="43"/>
        <v>0</v>
      </c>
    </row>
    <row r="266" spans="1:9" x14ac:dyDescent="0.25">
      <c r="A266" s="22">
        <f>IF(B266&gt;0,A265+1,)</f>
        <v>0</v>
      </c>
      <c r="B266" s="60"/>
      <c r="C266" s="61"/>
      <c r="D266" s="24">
        <f t="shared" si="43"/>
        <v>0</v>
      </c>
    </row>
    <row r="267" spans="1:9" x14ac:dyDescent="0.25">
      <c r="A267" s="22">
        <f>IF(B267&gt;0,A266+1,)</f>
        <v>0</v>
      </c>
      <c r="B267" s="60"/>
      <c r="C267" s="61"/>
      <c r="D267" s="24">
        <f t="shared" si="43"/>
        <v>0</v>
      </c>
    </row>
    <row r="268" spans="1:9" x14ac:dyDescent="0.25">
      <c r="B268" s="5"/>
      <c r="C268" s="6"/>
    </row>
    <row r="269" spans="1:9" ht="15.75" x14ac:dyDescent="0.25">
      <c r="A269" s="9" t="s">
        <v>110</v>
      </c>
      <c r="F269" s="29">
        <f>SUM(D273:D282)</f>
        <v>0</v>
      </c>
    </row>
    <row r="270" spans="1:9" ht="15.75" x14ac:dyDescent="0.25">
      <c r="A270" s="9"/>
      <c r="B270" s="56" t="s">
        <v>53</v>
      </c>
      <c r="C270" s="56"/>
      <c r="D270" s="56"/>
      <c r="E270" s="56"/>
      <c r="F270" s="30"/>
    </row>
    <row r="272" spans="1:9" ht="15.75" x14ac:dyDescent="0.25">
      <c r="B272" s="21" t="s">
        <v>54</v>
      </c>
      <c r="C272" s="21" t="s">
        <v>55</v>
      </c>
      <c r="D272" s="21" t="s">
        <v>9</v>
      </c>
    </row>
    <row r="273" spans="1:12" x14ac:dyDescent="0.25">
      <c r="A273" s="22">
        <f>IF(B273&gt;0,1,)</f>
        <v>0</v>
      </c>
      <c r="B273" s="41"/>
      <c r="C273" s="42"/>
      <c r="D273" s="43">
        <f>H273*I273</f>
        <v>0</v>
      </c>
      <c r="H273" s="32">
        <f>IF(B273=$K$273,15,IF(B273=$K$274,12,0))</f>
        <v>0</v>
      </c>
      <c r="I273" s="32">
        <f>IF(C273=$L$274,0.8,IF(C273=$L$275,0.6,1))</f>
        <v>1</v>
      </c>
      <c r="K273" s="32" t="s">
        <v>56</v>
      </c>
      <c r="L273" s="32" t="s">
        <v>57</v>
      </c>
    </row>
    <row r="274" spans="1:12" x14ac:dyDescent="0.25">
      <c r="A274" s="22">
        <f>IF(B274&gt;0,A273+1,)</f>
        <v>0</v>
      </c>
      <c r="B274" s="41"/>
      <c r="C274" s="42"/>
      <c r="D274" s="43">
        <f>H274*I274</f>
        <v>0</v>
      </c>
      <c r="H274" s="32">
        <f>IF(B274=$K$273,15,IF(B274=$K$274,12,0))</f>
        <v>0</v>
      </c>
      <c r="I274" s="32">
        <f>IF(C274=$L$274,0.8,IF(C274=$L$275,0.6,1))</f>
        <v>1</v>
      </c>
      <c r="K274" s="32" t="s">
        <v>58</v>
      </c>
      <c r="L274" s="32" t="s">
        <v>59</v>
      </c>
    </row>
    <row r="275" spans="1:12" x14ac:dyDescent="0.25">
      <c r="A275" s="22">
        <f t="shared" ref="A275:A282" si="44">IF(B275&gt;0,A274+1,)</f>
        <v>0</v>
      </c>
      <c r="B275" s="41"/>
      <c r="C275" s="42"/>
      <c r="D275" s="43">
        <f t="shared" ref="D275:D282" si="45">H275*I275</f>
        <v>0</v>
      </c>
      <c r="H275" s="32">
        <f t="shared" ref="H275:H282" si="46">IF(B275=$K$273,15,IF(B275=$K$274,12,0))</f>
        <v>0</v>
      </c>
      <c r="I275" s="32">
        <f t="shared" ref="I275:I282" si="47">IF(C275=$L$274,0.8,IF(C275=$L$275,0.6,1))</f>
        <v>1</v>
      </c>
      <c r="L275" s="32" t="s">
        <v>60</v>
      </c>
    </row>
    <row r="276" spans="1:12" x14ac:dyDescent="0.25">
      <c r="A276" s="22">
        <f t="shared" si="44"/>
        <v>0</v>
      </c>
      <c r="B276" s="41"/>
      <c r="C276" s="42"/>
      <c r="D276" s="43">
        <f t="shared" si="45"/>
        <v>0</v>
      </c>
      <c r="H276" s="32">
        <f t="shared" si="46"/>
        <v>0</v>
      </c>
      <c r="I276" s="32">
        <f t="shared" si="47"/>
        <v>1</v>
      </c>
      <c r="L276" s="32"/>
    </row>
    <row r="277" spans="1:12" x14ac:dyDescent="0.25">
      <c r="A277" s="22">
        <f t="shared" si="44"/>
        <v>0</v>
      </c>
      <c r="B277" s="41"/>
      <c r="C277" s="42"/>
      <c r="D277" s="43">
        <f t="shared" si="45"/>
        <v>0</v>
      </c>
      <c r="H277" s="32">
        <f t="shared" si="46"/>
        <v>0</v>
      </c>
      <c r="I277" s="32">
        <f t="shared" si="47"/>
        <v>1</v>
      </c>
      <c r="L277" s="32"/>
    </row>
    <row r="278" spans="1:12" x14ac:dyDescent="0.25">
      <c r="A278" s="22">
        <f t="shared" si="44"/>
        <v>0</v>
      </c>
      <c r="B278" s="41"/>
      <c r="C278" s="42"/>
      <c r="D278" s="43">
        <f t="shared" si="45"/>
        <v>0</v>
      </c>
      <c r="H278" s="32">
        <f t="shared" si="46"/>
        <v>0</v>
      </c>
      <c r="I278" s="32">
        <f t="shared" si="47"/>
        <v>1</v>
      </c>
      <c r="L278" s="32"/>
    </row>
    <row r="279" spans="1:12" x14ac:dyDescent="0.25">
      <c r="A279" s="22">
        <f t="shared" si="44"/>
        <v>0</v>
      </c>
      <c r="B279" s="41"/>
      <c r="C279" s="42"/>
      <c r="D279" s="43">
        <f t="shared" si="45"/>
        <v>0</v>
      </c>
      <c r="H279" s="32">
        <f t="shared" si="46"/>
        <v>0</v>
      </c>
      <c r="I279" s="32">
        <f t="shared" si="47"/>
        <v>1</v>
      </c>
      <c r="L279" s="32"/>
    </row>
    <row r="280" spans="1:12" x14ac:dyDescent="0.25">
      <c r="A280" s="22">
        <f t="shared" si="44"/>
        <v>0</v>
      </c>
      <c r="B280" s="41"/>
      <c r="C280" s="42"/>
      <c r="D280" s="43">
        <f t="shared" si="45"/>
        <v>0</v>
      </c>
      <c r="H280" s="32">
        <f t="shared" si="46"/>
        <v>0</v>
      </c>
      <c r="I280" s="32">
        <f t="shared" si="47"/>
        <v>1</v>
      </c>
      <c r="L280" s="32"/>
    </row>
    <row r="281" spans="1:12" x14ac:dyDescent="0.25">
      <c r="A281" s="22">
        <f t="shared" si="44"/>
        <v>0</v>
      </c>
      <c r="B281" s="41"/>
      <c r="C281" s="42"/>
      <c r="D281" s="43">
        <f t="shared" si="45"/>
        <v>0</v>
      </c>
      <c r="H281" s="32">
        <f t="shared" si="46"/>
        <v>0</v>
      </c>
      <c r="I281" s="32">
        <f t="shared" si="47"/>
        <v>1</v>
      </c>
    </row>
    <row r="282" spans="1:12" x14ac:dyDescent="0.25">
      <c r="A282" s="22">
        <f t="shared" si="44"/>
        <v>0</v>
      </c>
      <c r="B282" s="41"/>
      <c r="C282" s="42"/>
      <c r="D282" s="43">
        <f t="shared" si="45"/>
        <v>0</v>
      </c>
      <c r="H282" s="32">
        <f t="shared" si="46"/>
        <v>0</v>
      </c>
      <c r="I282" s="32">
        <f t="shared" si="47"/>
        <v>1</v>
      </c>
    </row>
    <row r="283" spans="1:12" x14ac:dyDescent="0.25">
      <c r="D283" s="32"/>
      <c r="E283" s="32"/>
      <c r="F283" s="44"/>
    </row>
    <row r="285" spans="1:12" ht="15.75" x14ac:dyDescent="0.25">
      <c r="A285" s="9" t="s">
        <v>111</v>
      </c>
      <c r="F285" s="29">
        <f>SUM(D289:D293)</f>
        <v>0</v>
      </c>
    </row>
    <row r="286" spans="1:12" ht="15.75" x14ac:dyDescent="0.25">
      <c r="A286" s="9"/>
      <c r="B286" s="56" t="s">
        <v>62</v>
      </c>
      <c r="C286" s="56"/>
      <c r="D286" s="56"/>
      <c r="E286" s="56"/>
      <c r="F286" s="30"/>
    </row>
    <row r="288" spans="1:12" ht="15.75" x14ac:dyDescent="0.25">
      <c r="B288" s="58" t="s">
        <v>63</v>
      </c>
      <c r="C288" s="59"/>
      <c r="D288" s="21" t="s">
        <v>9</v>
      </c>
    </row>
    <row r="289" spans="1:8" x14ac:dyDescent="0.25">
      <c r="A289" s="22">
        <f>IF(B289&gt;0,1,)</f>
        <v>0</v>
      </c>
      <c r="B289" s="54"/>
      <c r="C289" s="55"/>
      <c r="D289" s="43">
        <f>G289</f>
        <v>0</v>
      </c>
      <c r="G289" s="45">
        <f>IF(B289&gt;0,IF(INT((B289-1)/1000)+1&gt;25,25,INT((B289-1)/1000)+1),0)</f>
        <v>0</v>
      </c>
      <c r="H289" s="32"/>
    </row>
    <row r="290" spans="1:8" x14ac:dyDescent="0.25">
      <c r="A290" s="22">
        <f>IF(B290&gt;0,A289+1,)</f>
        <v>0</v>
      </c>
      <c r="B290" s="54"/>
      <c r="C290" s="55"/>
      <c r="D290" s="43">
        <f>G290</f>
        <v>0</v>
      </c>
      <c r="G290" s="45">
        <f>IF(B290&gt;0,IF(INT((B290-1)/1000)+1&gt;25,25,INT((B290-1)/1000)+1),0)</f>
        <v>0</v>
      </c>
      <c r="H290" s="32"/>
    </row>
    <row r="291" spans="1:8" x14ac:dyDescent="0.25">
      <c r="A291" s="22">
        <f>IF(B291&gt;0,A290+1,)</f>
        <v>0</v>
      </c>
      <c r="B291" s="54"/>
      <c r="C291" s="55"/>
      <c r="D291" s="43">
        <f>G291</f>
        <v>0</v>
      </c>
      <c r="G291" s="45">
        <f>IF(B291&gt;0,IF(INT((B291-1)/1000)+1&gt;25,25,INT((B291-1)/1000)+1),0)</f>
        <v>0</v>
      </c>
      <c r="H291" s="32"/>
    </row>
    <row r="292" spans="1:8" x14ac:dyDescent="0.25">
      <c r="A292" s="22">
        <f>IF(B292&gt;0,A291+1,)</f>
        <v>0</v>
      </c>
      <c r="B292" s="54"/>
      <c r="C292" s="55"/>
      <c r="D292" s="43">
        <f>G292</f>
        <v>0</v>
      </c>
      <c r="G292" s="45">
        <f>IF(B292&gt;0,IF(INT((B292-1)/1000)+1&gt;25,25,INT((B292-1)/1000)+1),0)</f>
        <v>0</v>
      </c>
      <c r="H292" s="32"/>
    </row>
    <row r="293" spans="1:8" x14ac:dyDescent="0.25">
      <c r="A293" s="22">
        <f>IF(B293&gt;0,A292+1,)</f>
        <v>0</v>
      </c>
      <c r="B293" s="54"/>
      <c r="C293" s="55"/>
      <c r="D293" s="43">
        <f>G293</f>
        <v>0</v>
      </c>
      <c r="G293" s="45">
        <f>IF(B293&gt;0,IF(INT((B293-1)/1000)+1&gt;25,25,INT((B293-1)/1000)+1),0)</f>
        <v>0</v>
      </c>
      <c r="H293" s="32"/>
    </row>
    <row r="296" spans="1:8" ht="15.75" x14ac:dyDescent="0.25">
      <c r="A296" s="9" t="s">
        <v>112</v>
      </c>
      <c r="F296" s="29">
        <f>SUM(C300:C313)</f>
        <v>0</v>
      </c>
    </row>
    <row r="297" spans="1:8" x14ac:dyDescent="0.25">
      <c r="B297" s="56" t="s">
        <v>65</v>
      </c>
      <c r="C297" s="56"/>
      <c r="D297" s="56"/>
      <c r="E297" s="56"/>
    </row>
    <row r="299" spans="1:8" ht="15.75" x14ac:dyDescent="0.25">
      <c r="B299" s="21" t="s">
        <v>66</v>
      </c>
      <c r="C299" s="21" t="s">
        <v>9</v>
      </c>
    </row>
    <row r="300" spans="1:8" x14ac:dyDescent="0.25">
      <c r="A300" s="22">
        <f>IF(B300&gt;0,1,)</f>
        <v>0</v>
      </c>
      <c r="B300" s="46"/>
      <c r="C300" s="43">
        <f>B300</f>
        <v>0</v>
      </c>
    </row>
    <row r="301" spans="1:8" x14ac:dyDescent="0.25">
      <c r="A301" s="22">
        <f>IF(B301&gt;0,A300+1,)</f>
        <v>0</v>
      </c>
      <c r="B301" s="46"/>
      <c r="C301" s="43">
        <f>B301</f>
        <v>0</v>
      </c>
    </row>
    <row r="302" spans="1:8" x14ac:dyDescent="0.25">
      <c r="A302" s="22">
        <f t="shared" ref="A302:A313" si="48">IF(B302&gt;0,A301+1,)</f>
        <v>0</v>
      </c>
      <c r="B302" s="46"/>
      <c r="C302" s="43">
        <f t="shared" ref="C302:C313" si="49">B302</f>
        <v>0</v>
      </c>
    </row>
    <row r="303" spans="1:8" x14ac:dyDescent="0.25">
      <c r="A303" s="22">
        <f t="shared" si="48"/>
        <v>0</v>
      </c>
      <c r="B303" s="46"/>
      <c r="C303" s="43">
        <f t="shared" si="49"/>
        <v>0</v>
      </c>
    </row>
    <row r="304" spans="1:8" x14ac:dyDescent="0.25">
      <c r="A304" s="22">
        <f t="shared" si="48"/>
        <v>0</v>
      </c>
      <c r="B304" s="46"/>
      <c r="C304" s="43">
        <f t="shared" si="49"/>
        <v>0</v>
      </c>
    </row>
    <row r="305" spans="1:11" x14ac:dyDescent="0.25">
      <c r="A305" s="22">
        <f t="shared" si="48"/>
        <v>0</v>
      </c>
      <c r="B305" s="46"/>
      <c r="C305" s="43">
        <f t="shared" si="49"/>
        <v>0</v>
      </c>
    </row>
    <row r="306" spans="1:11" x14ac:dyDescent="0.25">
      <c r="A306" s="22">
        <f t="shared" si="48"/>
        <v>0</v>
      </c>
      <c r="B306" s="46"/>
      <c r="C306" s="43">
        <f t="shared" si="49"/>
        <v>0</v>
      </c>
    </row>
    <row r="307" spans="1:11" x14ac:dyDescent="0.25">
      <c r="A307" s="22">
        <f t="shared" si="48"/>
        <v>0</v>
      </c>
      <c r="B307" s="46"/>
      <c r="C307" s="43">
        <f t="shared" si="49"/>
        <v>0</v>
      </c>
    </row>
    <row r="308" spans="1:11" x14ac:dyDescent="0.25">
      <c r="A308" s="22">
        <f t="shared" si="48"/>
        <v>0</v>
      </c>
      <c r="B308" s="46"/>
      <c r="C308" s="43">
        <f t="shared" si="49"/>
        <v>0</v>
      </c>
    </row>
    <row r="309" spans="1:11" x14ac:dyDescent="0.25">
      <c r="A309" s="22">
        <f t="shared" si="48"/>
        <v>0</v>
      </c>
      <c r="B309" s="46"/>
      <c r="C309" s="43">
        <f t="shared" si="49"/>
        <v>0</v>
      </c>
    </row>
    <row r="310" spans="1:11" x14ac:dyDescent="0.25">
      <c r="A310" s="22">
        <f t="shared" si="48"/>
        <v>0</v>
      </c>
      <c r="B310" s="46"/>
      <c r="C310" s="43">
        <f t="shared" si="49"/>
        <v>0</v>
      </c>
    </row>
    <row r="311" spans="1:11" x14ac:dyDescent="0.25">
      <c r="A311" s="22">
        <f t="shared" si="48"/>
        <v>0</v>
      </c>
      <c r="B311" s="46"/>
      <c r="C311" s="43">
        <f t="shared" si="49"/>
        <v>0</v>
      </c>
    </row>
    <row r="312" spans="1:11" x14ac:dyDescent="0.25">
      <c r="A312" s="22">
        <f t="shared" si="48"/>
        <v>0</v>
      </c>
      <c r="B312" s="46"/>
      <c r="C312" s="43">
        <f t="shared" si="49"/>
        <v>0</v>
      </c>
    </row>
    <row r="313" spans="1:11" x14ac:dyDescent="0.25">
      <c r="A313" s="22">
        <f t="shared" si="48"/>
        <v>0</v>
      </c>
      <c r="B313" s="46"/>
      <c r="C313" s="43">
        <f t="shared" si="49"/>
        <v>0</v>
      </c>
    </row>
    <row r="314" spans="1:11" x14ac:dyDescent="0.25">
      <c r="A314" s="22"/>
    </row>
    <row r="316" spans="1:11" ht="15.75" x14ac:dyDescent="0.25">
      <c r="A316" s="9" t="s">
        <v>113</v>
      </c>
      <c r="B316" s="5"/>
      <c r="C316" s="6"/>
      <c r="D316" s="6"/>
      <c r="E316" s="6"/>
      <c r="F316" s="29">
        <f>IF(SUM(D320:D325)&gt;12,12,SUM(D320:D325))</f>
        <v>0</v>
      </c>
    </row>
    <row r="317" spans="1:11" ht="33" customHeight="1" x14ac:dyDescent="0.25">
      <c r="B317" s="74" t="s">
        <v>67</v>
      </c>
      <c r="C317" s="74"/>
      <c r="D317" s="74"/>
      <c r="E317" s="74"/>
    </row>
    <row r="319" spans="1:11" ht="15.75" x14ac:dyDescent="0.25">
      <c r="B319" s="58" t="s">
        <v>68</v>
      </c>
      <c r="C319" s="59"/>
      <c r="D319" s="21" t="s">
        <v>9</v>
      </c>
    </row>
    <row r="320" spans="1:11" x14ac:dyDescent="0.25">
      <c r="A320" s="22">
        <f>IF(B320&gt;0,1,)</f>
        <v>0</v>
      </c>
      <c r="B320" s="52"/>
      <c r="C320" s="53"/>
      <c r="D320" s="43">
        <f t="shared" ref="D320:D325" si="50">IF(B320=$K$320,4,IF(B320=$K$321,12,0))</f>
        <v>0</v>
      </c>
      <c r="K320" s="32" t="s">
        <v>69</v>
      </c>
    </row>
    <row r="321" spans="1:11" x14ac:dyDescent="0.25">
      <c r="A321" s="22">
        <f>IF(B321&gt;0,A320+1,)</f>
        <v>0</v>
      </c>
      <c r="B321" s="52"/>
      <c r="C321" s="53"/>
      <c r="D321" s="43">
        <f t="shared" si="50"/>
        <v>0</v>
      </c>
      <c r="K321" s="32" t="s">
        <v>70</v>
      </c>
    </row>
    <row r="322" spans="1:11" x14ac:dyDescent="0.25">
      <c r="A322" s="22">
        <f>IF(B322&gt;0,A321+1,)</f>
        <v>0</v>
      </c>
      <c r="B322" s="52"/>
      <c r="C322" s="53"/>
      <c r="D322" s="43">
        <f t="shared" si="50"/>
        <v>0</v>
      </c>
    </row>
    <row r="323" spans="1:11" x14ac:dyDescent="0.25">
      <c r="A323" s="22">
        <f>IF(B323&gt;0,A322+1,)</f>
        <v>0</v>
      </c>
      <c r="B323" s="52"/>
      <c r="C323" s="53"/>
      <c r="D323" s="43">
        <f t="shared" si="50"/>
        <v>0</v>
      </c>
    </row>
    <row r="324" spans="1:11" x14ac:dyDescent="0.25">
      <c r="A324" s="22">
        <f>IF(B324&gt;0,A323+1,)</f>
        <v>0</v>
      </c>
      <c r="B324" s="52"/>
      <c r="C324" s="53"/>
      <c r="D324" s="43">
        <f t="shared" si="50"/>
        <v>0</v>
      </c>
    </row>
    <row r="325" spans="1:11" x14ac:dyDescent="0.25">
      <c r="A325" s="22">
        <f>IF(B325&gt;0,A324+1,)</f>
        <v>0</v>
      </c>
      <c r="B325" s="52"/>
      <c r="C325" s="53"/>
      <c r="D325" s="43">
        <f t="shared" si="50"/>
        <v>0</v>
      </c>
    </row>
  </sheetData>
  <sheetProtection insertRows="0" deleteRows="0" selectLockedCells="1"/>
  <dataConsolidate/>
  <mergeCells count="121">
    <mergeCell ref="B325:C325"/>
    <mergeCell ref="B319:C319"/>
    <mergeCell ref="B320:C320"/>
    <mergeCell ref="B321:C321"/>
    <mergeCell ref="B322:C322"/>
    <mergeCell ref="B323:C323"/>
    <mergeCell ref="B324:C324"/>
    <mergeCell ref="B290:C290"/>
    <mergeCell ref="B291:C291"/>
    <mergeCell ref="B292:C292"/>
    <mergeCell ref="B293:C293"/>
    <mergeCell ref="B297:E297"/>
    <mergeCell ref="B317:E317"/>
    <mergeCell ref="B266:C266"/>
    <mergeCell ref="B267:C267"/>
    <mergeCell ref="B270:E270"/>
    <mergeCell ref="B286:E286"/>
    <mergeCell ref="B288:C288"/>
    <mergeCell ref="B289:C289"/>
    <mergeCell ref="B259:E259"/>
    <mergeCell ref="B261:C261"/>
    <mergeCell ref="B262:C262"/>
    <mergeCell ref="B263:C263"/>
    <mergeCell ref="B264:C264"/>
    <mergeCell ref="B265:C265"/>
    <mergeCell ref="B251:C251"/>
    <mergeCell ref="B252:C252"/>
    <mergeCell ref="B253:C253"/>
    <mergeCell ref="B254:C254"/>
    <mergeCell ref="B255:C255"/>
    <mergeCell ref="B256:C256"/>
    <mergeCell ref="B245:C245"/>
    <mergeCell ref="B246:C246"/>
    <mergeCell ref="B247:C247"/>
    <mergeCell ref="B248:C248"/>
    <mergeCell ref="B249:C249"/>
    <mergeCell ref="B250:C250"/>
    <mergeCell ref="B239:C239"/>
    <mergeCell ref="B240:C240"/>
    <mergeCell ref="B241:C241"/>
    <mergeCell ref="B242:C242"/>
    <mergeCell ref="B243:C243"/>
    <mergeCell ref="B244:C244"/>
    <mergeCell ref="B146:C146"/>
    <mergeCell ref="B150:E150"/>
    <mergeCell ref="B162:E162"/>
    <mergeCell ref="B201:E201"/>
    <mergeCell ref="B236:E236"/>
    <mergeCell ref="B238:C238"/>
    <mergeCell ref="B139:E139"/>
    <mergeCell ref="B141:C141"/>
    <mergeCell ref="B142:C142"/>
    <mergeCell ref="B143:C143"/>
    <mergeCell ref="B144:C144"/>
    <mergeCell ref="B145:C145"/>
    <mergeCell ref="B69:C69"/>
    <mergeCell ref="B70:C70"/>
    <mergeCell ref="B71:C71"/>
    <mergeCell ref="B72:C72"/>
    <mergeCell ref="B73:C73"/>
    <mergeCell ref="B74:C74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4:F4"/>
    <mergeCell ref="C6:E6"/>
    <mergeCell ref="C7:E7"/>
    <mergeCell ref="C8:E8"/>
    <mergeCell ref="B13:E13"/>
    <mergeCell ref="B14:C14"/>
  </mergeCells>
  <conditionalFormatting sqref="A320:A325 A262:A267 A289:A293 A9 A204:A232 A239:A256 A273:A282 A300:A314">
    <cfRule type="cellIs" dxfId="29" priority="15" stopIfTrue="1" operator="greaterThan">
      <formula>0</formula>
    </cfRule>
    <cfRule type="cellIs" priority="16" stopIfTrue="1" operator="greaterThan">
      <formula>0</formula>
    </cfRule>
    <cfRule type="cellIs" dxfId="28" priority="17" stopIfTrue="1" operator="greaterThan">
      <formula>0</formula>
    </cfRule>
    <cfRule type="cellIs" dxfId="27" priority="18" stopIfTrue="1" operator="greaterThan">
      <formula>0</formula>
    </cfRule>
  </conditionalFormatting>
  <conditionalFormatting sqref="F204:F232 E239:E256 D262:D267 D273:D282 D289:D293 C300:C313 D320:D325">
    <cfRule type="cellIs" dxfId="26" priority="14" stopIfTrue="1" operator="greaterThan">
      <formula>0</formula>
    </cfRule>
  </conditionalFormatting>
  <conditionalFormatting sqref="A142:A146 A153:A160 A15:A74">
    <cfRule type="cellIs" dxfId="25" priority="10" stopIfTrue="1" operator="greaterThan">
      <formula>0</formula>
    </cfRule>
    <cfRule type="cellIs" priority="11" stopIfTrue="1" operator="greaterThan">
      <formula>0</formula>
    </cfRule>
    <cfRule type="cellIs" dxfId="24" priority="12" stopIfTrue="1" operator="greaterThan">
      <formula>0</formula>
    </cfRule>
    <cfRule type="cellIs" dxfId="23" priority="13" stopIfTrue="1" operator="greaterThan">
      <formula>0</formula>
    </cfRule>
  </conditionalFormatting>
  <conditionalFormatting sqref="F15:F41 F57:F74">
    <cfRule type="cellIs" dxfId="22" priority="9" stopIfTrue="1" operator="greaterThan">
      <formula>0</formula>
    </cfRule>
  </conditionalFormatting>
  <conditionalFormatting sqref="D142:D146">
    <cfRule type="cellIs" dxfId="21" priority="8" stopIfTrue="1" operator="greaterThan">
      <formula>0</formula>
    </cfRule>
  </conditionalFormatting>
  <conditionalFormatting sqref="C153:C159">
    <cfRule type="cellIs" dxfId="20" priority="7" stopIfTrue="1" operator="greaterThan">
      <formula>0</formula>
    </cfRule>
  </conditionalFormatting>
  <conditionalFormatting sqref="F42:F56">
    <cfRule type="cellIs" dxfId="19" priority="6" stopIfTrue="1" operator="greaterThan">
      <formula>0</formula>
    </cfRule>
  </conditionalFormatting>
  <conditionalFormatting sqref="A165:A179">
    <cfRule type="cellIs" dxfId="18" priority="2" stopIfTrue="1" operator="greaterThan">
      <formula>0</formula>
    </cfRule>
    <cfRule type="cellIs" priority="3" stopIfTrue="1" operator="greaterThan">
      <formula>0</formula>
    </cfRule>
    <cfRule type="cellIs" dxfId="17" priority="4" stopIfTrue="1" operator="greaterThan">
      <formula>0</formula>
    </cfRule>
    <cfRule type="cellIs" dxfId="16" priority="5" stopIfTrue="1" operator="greaterThan">
      <formula>0</formula>
    </cfRule>
  </conditionalFormatting>
  <conditionalFormatting sqref="F165:F179">
    <cfRule type="cellIs" dxfId="15" priority="1" stopIfTrue="1" operator="greaterThan">
      <formula>0</formula>
    </cfRule>
  </conditionalFormatting>
  <dataValidations count="14">
    <dataValidation type="list" allowBlank="1" showInputMessage="1" showErrorMessage="1" sqref="C165:C179">
      <formula1>$K$165:$K$166</formula1>
    </dataValidation>
    <dataValidation type="list" allowBlank="1" showInputMessage="1" showErrorMessage="1" sqref="B165:B179">
      <formula1>$J$165:$J$167</formula1>
    </dataValidation>
    <dataValidation type="list" allowBlank="1" showInputMessage="1" showErrorMessage="1" sqref="WVJ165:WVJ179 IX165:IX179 ST165:ST179 ACP165:ACP179 AML165:AML179 AWH165:AWH179 BGD165:BGD179 BPZ165:BPZ179 BZV165:BZV179 CJR165:CJR179 CTN165:CTN179 DDJ165:DDJ179 DNF165:DNF179 DXB165:DXB179 EGX165:EGX179 EQT165:EQT179 FAP165:FAP179 FKL165:FKL179 FUH165:FUH179 GED165:GED179 GNZ165:GNZ179 GXV165:GXV179 HHR165:HHR179 HRN165:HRN179 IBJ165:IBJ179 ILF165:ILF179 IVB165:IVB179 JEX165:JEX179 JOT165:JOT179 JYP165:JYP179 KIL165:KIL179 KSH165:KSH179 LCD165:LCD179 LLZ165:LLZ179 LVV165:LVV179 MFR165:MFR179 MPN165:MPN179 MZJ165:MZJ179 NJF165:NJF179 NTB165:NTB179 OCX165:OCX179 OMT165:OMT179 OWP165:OWP179 PGL165:PGL179 PQH165:PQH179 QAD165:QAD179 QJZ165:QJZ179 QTV165:QTV179 RDR165:RDR179 RNN165:RNN179 RXJ165:RXJ179 SHF165:SHF179 SRB165:SRB179 TAX165:TAX179 TKT165:TKT179 TUP165:TUP179 UEL165:UEL179 UOH165:UOH179 UYD165:UYD179 VHZ165:VHZ179 VRV165:VRV179 WBR165:WBR179 WLN165:WLN179">
      <formula1>$J$136:$J$139</formula1>
    </dataValidation>
    <dataValidation type="list" allowBlank="1" showInputMessage="1" showErrorMessage="1" sqref="WVK165:WVK179 IY165:IY179 SU165:SU179 ACQ165:ACQ179 AMM165:AMM179 AWI165:AWI179 BGE165:BGE179 BQA165:BQA179 BZW165:BZW179 CJS165:CJS179 CTO165:CTO179 DDK165:DDK179 DNG165:DNG179 DXC165:DXC179 EGY165:EGY179 EQU165:EQU179 FAQ165:FAQ179 FKM165:FKM179 FUI165:FUI179 GEE165:GEE179 GOA165:GOA179 GXW165:GXW179 HHS165:HHS179 HRO165:HRO179 IBK165:IBK179 ILG165:ILG179 IVC165:IVC179 JEY165:JEY179 JOU165:JOU179 JYQ165:JYQ179 KIM165:KIM179 KSI165:KSI179 LCE165:LCE179 LMA165:LMA179 LVW165:LVW179 MFS165:MFS179 MPO165:MPO179 MZK165:MZK179 NJG165:NJG179 NTC165:NTC179 OCY165:OCY179 OMU165:OMU179 OWQ165:OWQ179 PGM165:PGM179 PQI165:PQI179 QAE165:QAE179 QKA165:QKA179 QTW165:QTW179 RDS165:RDS179 RNO165:RNO179 RXK165:RXK179 SHG165:SHG179 SRC165:SRC179 TAY165:TAY179 TKU165:TKU179 TUQ165:TUQ179 UEM165:UEM179 UOI165:UOI179 UYE165:UYE179 VIA165:VIA179 VRW165:VRW179 WBS165:WBS179 WLO165:WLO179">
      <formula1>$K$136:$K$137</formula1>
    </dataValidation>
    <dataValidation type="list" allowBlank="1" showInputMessage="1" showErrorMessage="1" sqref="WVJ15:WVJ74 WLN15:WLN74 WBR15:WBR74 VRV15:VRV74 VHZ15:VHZ74 UYD15:UYD74 UOH15:UOH74 UEL15:UEL74 TUP15:TUP74 TKT15:TKT74 TAX15:TAX74 SRB15:SRB74 SHF15:SHF74 RXJ15:RXJ74 RNN15:RNN74 RDR15:RDR74 QTV15:QTV74 QJZ15:QJZ74 QAD15:QAD74 PQH15:PQH74 PGL15:PGL74 OWP15:OWP74 OMT15:OMT74 OCX15:OCX74 NTB15:NTB74 NJF15:NJF74 MZJ15:MZJ74 MPN15:MPN74 MFR15:MFR74 LVV15:LVV74 LLZ15:LLZ74 LCD15:LCD74 KSH15:KSH74 KIL15:KIL74 JYP15:JYP74 JOT15:JOT74 JEX15:JEX74 IVB15:IVB74 ILF15:ILF74 IBJ15:IBJ74 HRN15:HRN74 HHR15:HHR74 GXV15:GXV74 GNZ15:GNZ74 GED15:GED74 FUH15:FUH74 FKL15:FKL74 FAP15:FAP74 EQT15:EQT74 EGX15:EGX74 DXB15:DXB74 DNF15:DNF74 DDJ15:DDJ74 CTN15:CTN74 CJR15:CJR74 BZV15:BZV74 BPZ15:BPZ74 BGD15:BGD74 AWH15:AWH74 AML15:AML74 ACP15:ACP74 ST15:ST74 IX15:IX74 B15:B74">
      <formula1>$J$15:$J$18</formula1>
    </dataValidation>
    <dataValidation type="list" allowBlank="1" showInputMessage="1" showErrorMessage="1" sqref="B142:B146 IX142:IX146 ST142:ST146 ACP142:ACP146 AML142:AML146 AWH142:AWH146 BGD142:BGD146 BPZ142:BPZ146 BZV142:BZV146 CJR142:CJR146 CTN142:CTN146 DDJ142:DDJ146 DNF142:DNF146 DXB142:DXB146 EGX142:EGX146 EQT142:EQT146 FAP142:FAP146 FKL142:FKL146 FUH142:FUH146 GED142:GED146 GNZ142:GNZ146 GXV142:GXV146 HHR142:HHR146 HRN142:HRN146 IBJ142:IBJ146 ILF142:ILF146 IVB142:IVB146 JEX142:JEX146 JOT142:JOT146 JYP142:JYP146 KIL142:KIL146 KSH142:KSH146 LCD142:LCD146 LLZ142:LLZ146 LVV142:LVV146 MFR142:MFR146 MPN142:MPN146 MZJ142:MZJ146 NJF142:NJF146 NTB142:NTB146 OCX142:OCX146 OMT142:OMT146 OWP142:OWP146 PGL142:PGL146 PQH142:PQH146 QAD142:QAD146 QJZ142:QJZ146 QTV142:QTV146 RDR142:RDR146 RNN142:RNN146 RXJ142:RXJ146 SHF142:SHF146 SRB142:SRB146 TAX142:TAX146 TKT142:TKT146 TUP142:TUP146 UEL142:UEL146 UOH142:UOH146 UYD142:UYD146 VHZ142:VHZ146 VRV142:VRV146 WBR142:WBR146 WLN142:WLN146 WVJ142:WVJ146">
      <formula1>$G$142:$G$144</formula1>
    </dataValidation>
    <dataValidation type="list" allowBlank="1" showInputMessage="1" showErrorMessage="1" sqref="B320:B325">
      <formula1>$K$320:$K$321</formula1>
    </dataValidation>
    <dataValidation type="list" allowBlank="1" showInputMessage="1" showErrorMessage="1" sqref="B239:B256 B204:B232">
      <formula1>$N$204:$N$205</formula1>
    </dataValidation>
    <dataValidation type="list" allowBlank="1" showInputMessage="1" showErrorMessage="1" sqref="C204:C232">
      <formula1>$L$204:$L$206</formula1>
    </dataValidation>
    <dataValidation type="list" allowBlank="1" showInputMessage="1" showErrorMessage="1" sqref="D204:D232">
      <formula1>$M$204:$M$205</formula1>
    </dataValidation>
    <dataValidation type="list" allowBlank="1" showInputMessage="1" showErrorMessage="1" sqref="B262:B267">
      <formula1>$I$262:$I$263</formula1>
    </dataValidation>
    <dataValidation type="list" allowBlank="1" showInputMessage="1" showErrorMessage="1" sqref="B273:B282">
      <formula1>$K$273:$K$274</formula1>
    </dataValidation>
    <dataValidation type="list" allowBlank="1" showInputMessage="1" showErrorMessage="1" sqref="C273:C282">
      <formula1>$L$273:$L$275</formula1>
    </dataValidation>
    <dataValidation type="whole" allowBlank="1" showInputMessage="1" showErrorMessage="1" prompt="Máximo de 24 meses" sqref="B300:B313">
      <formula1>0</formula1>
      <formula2>24</formula2>
    </dataValidation>
  </dataValidations>
  <pageMargins left="0.51181102362204722" right="0.68" top="0.51181102362204722" bottom="0.74803149606299213" header="0.31496062992125984" footer="0.31496062992125984"/>
  <pageSetup paperSize="9" orientation="portrait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6"/>
  <sheetViews>
    <sheetView zoomScaleNormal="100" workbookViewId="0">
      <selection activeCell="A3" sqref="A3"/>
    </sheetView>
  </sheetViews>
  <sheetFormatPr baseColWidth="10" defaultRowHeight="15" x14ac:dyDescent="0.25"/>
  <cols>
    <col min="1" max="1" width="3.28515625" style="1" customWidth="1"/>
    <col min="2" max="2" width="20.140625" style="2" customWidth="1"/>
    <col min="3" max="3" width="28" style="1" customWidth="1"/>
    <col min="4" max="4" width="16.7109375" style="1" customWidth="1"/>
    <col min="5" max="5" width="15.5703125" style="1" customWidth="1"/>
    <col min="6" max="6" width="12.28515625" style="1" bestFit="1" customWidth="1"/>
    <col min="7" max="15" width="10.85546875" style="1" hidden="1" customWidth="1"/>
    <col min="16" max="19" width="8.28515625" style="1" customWidth="1"/>
    <col min="20" max="20" width="12.42578125" style="1" customWidth="1"/>
    <col min="21" max="16384" width="11.42578125" style="1"/>
  </cols>
  <sheetData>
    <row r="1" spans="1:19" ht="33" customHeight="1" x14ac:dyDescent="0.25"/>
    <row r="2" spans="1:19" ht="39.75" customHeight="1" x14ac:dyDescent="0.25"/>
    <row r="3" spans="1:19" ht="15.75" customHeight="1" x14ac:dyDescent="0.25"/>
    <row r="4" spans="1:19" ht="15.75" customHeight="1" x14ac:dyDescent="0.25">
      <c r="B4" s="70" t="s">
        <v>0</v>
      </c>
      <c r="C4" s="70"/>
      <c r="D4" s="70"/>
      <c r="E4" s="70"/>
      <c r="F4" s="70"/>
    </row>
    <row r="5" spans="1:19" ht="15.75" customHeight="1" x14ac:dyDescent="0.25">
      <c r="B5" s="47"/>
      <c r="C5" s="47"/>
      <c r="D5" s="47"/>
      <c r="E5" s="47"/>
      <c r="F5" s="47"/>
    </row>
    <row r="6" spans="1:19" ht="15.75" x14ac:dyDescent="0.25">
      <c r="B6" s="3" t="s">
        <v>1</v>
      </c>
      <c r="C6" s="71"/>
      <c r="D6" s="72"/>
      <c r="E6" s="73"/>
      <c r="F6" s="47"/>
    </row>
    <row r="7" spans="1:19" ht="15.75" x14ac:dyDescent="0.25">
      <c r="B7" s="3" t="s">
        <v>2</v>
      </c>
      <c r="C7" s="71"/>
      <c r="D7" s="72"/>
      <c r="E7" s="73"/>
      <c r="F7" s="47"/>
    </row>
    <row r="8" spans="1:19" ht="27" customHeight="1" x14ac:dyDescent="0.25">
      <c r="B8" s="3" t="s">
        <v>3</v>
      </c>
      <c r="C8" s="71"/>
      <c r="D8" s="72"/>
      <c r="E8" s="73"/>
      <c r="F8" s="47"/>
    </row>
    <row r="9" spans="1:19" ht="18.75" x14ac:dyDescent="0.25">
      <c r="A9" s="4"/>
      <c r="B9" s="5"/>
      <c r="C9" s="6"/>
      <c r="D9" s="6"/>
      <c r="E9" s="6"/>
      <c r="F9" s="6"/>
    </row>
    <row r="10" spans="1:19" ht="18.75" customHeight="1" x14ac:dyDescent="0.3">
      <c r="A10" s="7" t="s">
        <v>114</v>
      </c>
      <c r="B10" s="8"/>
      <c r="C10" s="9"/>
      <c r="F10" s="10">
        <f>F12+F98+F134+F165+F191+F226+F249+F260+F276+F287+F307</f>
        <v>0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2"/>
      <c r="R10" s="12"/>
      <c r="S10" s="13"/>
    </row>
    <row r="11" spans="1:19" x14ac:dyDescent="0.25">
      <c r="F11" s="14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2"/>
      <c r="R11" s="12"/>
      <c r="S11" s="13"/>
    </row>
    <row r="12" spans="1:19" s="9" customFormat="1" ht="15.75" x14ac:dyDescent="0.25">
      <c r="A12" s="9" t="s">
        <v>115</v>
      </c>
      <c r="B12" s="8"/>
      <c r="F12" s="15">
        <f>SUM(D17:D95)</f>
        <v>0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7"/>
      <c r="R12" s="17"/>
      <c r="S12" s="18"/>
    </row>
    <row r="13" spans="1:19" s="9" customFormat="1" ht="49.5" customHeight="1" x14ac:dyDescent="0.25">
      <c r="B13" s="56" t="s">
        <v>5</v>
      </c>
      <c r="C13" s="56"/>
      <c r="D13" s="56"/>
      <c r="E13" s="56"/>
      <c r="F13" s="19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/>
      <c r="R13" s="17"/>
      <c r="S13" s="18"/>
    </row>
    <row r="14" spans="1:19" s="9" customFormat="1" ht="23.25" customHeight="1" x14ac:dyDescent="0.25">
      <c r="B14" s="56" t="s">
        <v>6</v>
      </c>
      <c r="C14" s="56"/>
      <c r="D14" s="56"/>
      <c r="E14" s="56"/>
      <c r="F14" s="19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/>
      <c r="R14" s="17"/>
      <c r="S14" s="18"/>
    </row>
    <row r="15" spans="1:19" x14ac:dyDescent="0.25">
      <c r="F15" s="2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2"/>
      <c r="S15" s="13"/>
    </row>
    <row r="16" spans="1:19" ht="15.75" x14ac:dyDescent="0.25">
      <c r="B16" s="21" t="s">
        <v>7</v>
      </c>
      <c r="C16" s="21" t="s">
        <v>8</v>
      </c>
      <c r="D16" s="21" t="s">
        <v>9</v>
      </c>
      <c r="F16" s="20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2"/>
      <c r="R16" s="12"/>
      <c r="S16" s="13"/>
    </row>
    <row r="17" spans="1:19" x14ac:dyDescent="0.25">
      <c r="A17" s="22">
        <f>IF(B17&gt;0,1,)</f>
        <v>0</v>
      </c>
      <c r="B17" s="23"/>
      <c r="C17" s="23"/>
      <c r="D17" s="24">
        <f>K17*L17</f>
        <v>0</v>
      </c>
      <c r="F17" s="20"/>
      <c r="G17" s="11"/>
      <c r="H17" s="11"/>
      <c r="I17" s="11"/>
      <c r="J17" s="11"/>
      <c r="K17" s="11">
        <f>IF(B17=$M$17,18,IF(B17=$M$18,15,IF(B17=$M$19,12,IF(B17=$M$20,8,IF(B17=$M$21,2,0)))))</f>
        <v>0</v>
      </c>
      <c r="L17" s="11">
        <f>IF(C17&lt;=3,1,IF(C17&lt;=5,0.6,IF(C17&gt;5,0.3,0)))</f>
        <v>1</v>
      </c>
      <c r="M17" s="25" t="s">
        <v>10</v>
      </c>
      <c r="N17" s="11"/>
      <c r="O17" s="11"/>
      <c r="P17" s="11"/>
      <c r="Q17" s="12"/>
      <c r="R17" s="12"/>
      <c r="S17" s="13"/>
    </row>
    <row r="18" spans="1:19" x14ac:dyDescent="0.25">
      <c r="A18" s="22">
        <f>IF(B18&gt;0,A17+1,)</f>
        <v>0</v>
      </c>
      <c r="B18" s="23"/>
      <c r="C18" s="23"/>
      <c r="D18" s="24">
        <f>K18*L18</f>
        <v>0</v>
      </c>
      <c r="F18" s="20"/>
      <c r="G18" s="11"/>
      <c r="H18" s="11"/>
      <c r="I18" s="11"/>
      <c r="J18" s="11"/>
      <c r="K18" s="11">
        <f t="shared" ref="K18:K81" si="0">IF(B18=$M$17,18,IF(B18=$M$18,15,IF(B18=$M$19,12,IF(B18=$M$20,8,IF(B18=$M$21,2,0)))))</f>
        <v>0</v>
      </c>
      <c r="L18" s="11">
        <f t="shared" ref="L18:L81" si="1">IF(C18&lt;=3,1,IF(C18&lt;=5,0.6,IF(C18&gt;5,0.3,0)))</f>
        <v>1</v>
      </c>
      <c r="M18" s="25" t="s">
        <v>11</v>
      </c>
      <c r="N18" s="11"/>
      <c r="O18" s="11"/>
      <c r="P18" s="11"/>
      <c r="Q18" s="12"/>
      <c r="R18" s="12"/>
      <c r="S18" s="13"/>
    </row>
    <row r="19" spans="1:19" x14ac:dyDescent="0.25">
      <c r="A19" s="22">
        <f t="shared" ref="A19:A82" si="2">IF(B19&gt;0,A18+1,)</f>
        <v>0</v>
      </c>
      <c r="B19" s="23"/>
      <c r="C19" s="23"/>
      <c r="D19" s="24">
        <f t="shared" ref="D19:D82" si="3">K19*L19</f>
        <v>0</v>
      </c>
      <c r="F19" s="20"/>
      <c r="G19" s="11"/>
      <c r="H19" s="11"/>
      <c r="I19" s="11"/>
      <c r="J19" s="11"/>
      <c r="K19" s="11">
        <f t="shared" si="0"/>
        <v>0</v>
      </c>
      <c r="L19" s="11">
        <f t="shared" si="1"/>
        <v>1</v>
      </c>
      <c r="M19" s="25" t="s">
        <v>12</v>
      </c>
      <c r="N19" s="11"/>
      <c r="O19" s="11"/>
      <c r="P19" s="11"/>
      <c r="Q19" s="12"/>
      <c r="R19" s="12"/>
      <c r="S19" s="13"/>
    </row>
    <row r="20" spans="1:19" x14ac:dyDescent="0.25">
      <c r="A20" s="22">
        <f t="shared" si="2"/>
        <v>0</v>
      </c>
      <c r="B20" s="23"/>
      <c r="C20" s="23"/>
      <c r="D20" s="24">
        <f t="shared" si="3"/>
        <v>0</v>
      </c>
      <c r="F20" s="20"/>
      <c r="G20" s="11"/>
      <c r="H20" s="11"/>
      <c r="I20" s="11"/>
      <c r="J20" s="11"/>
      <c r="K20" s="11">
        <f t="shared" si="0"/>
        <v>0</v>
      </c>
      <c r="L20" s="11">
        <f t="shared" si="1"/>
        <v>1</v>
      </c>
      <c r="M20" s="25" t="s">
        <v>13</v>
      </c>
      <c r="N20" s="11"/>
      <c r="O20" s="11"/>
      <c r="P20" s="11"/>
      <c r="Q20" s="12"/>
      <c r="R20" s="12"/>
      <c r="S20" s="13"/>
    </row>
    <row r="21" spans="1:19" x14ac:dyDescent="0.25">
      <c r="A21" s="22">
        <f t="shared" si="2"/>
        <v>0</v>
      </c>
      <c r="B21" s="23"/>
      <c r="C21" s="23"/>
      <c r="D21" s="24">
        <f>K21*L21</f>
        <v>0</v>
      </c>
      <c r="F21" s="20"/>
      <c r="G21" s="11"/>
      <c r="H21" s="11"/>
      <c r="I21" s="11"/>
      <c r="J21" s="11"/>
      <c r="K21" s="11">
        <f t="shared" si="0"/>
        <v>0</v>
      </c>
      <c r="L21" s="11">
        <f t="shared" si="1"/>
        <v>1</v>
      </c>
      <c r="M21" s="25" t="s">
        <v>14</v>
      </c>
      <c r="N21" s="11"/>
      <c r="O21" s="11"/>
      <c r="P21" s="11"/>
      <c r="Q21" s="12"/>
      <c r="R21" s="12"/>
      <c r="S21" s="13"/>
    </row>
    <row r="22" spans="1:19" x14ac:dyDescent="0.25">
      <c r="A22" s="22">
        <f t="shared" si="2"/>
        <v>0</v>
      </c>
      <c r="B22" s="23"/>
      <c r="C22" s="23"/>
      <c r="D22" s="24">
        <f t="shared" si="3"/>
        <v>0</v>
      </c>
      <c r="F22" s="20"/>
      <c r="G22" s="11"/>
      <c r="H22" s="11"/>
      <c r="I22" s="11"/>
      <c r="J22" s="11"/>
      <c r="K22" s="11">
        <f t="shared" si="0"/>
        <v>0</v>
      </c>
      <c r="L22" s="11">
        <f t="shared" si="1"/>
        <v>1</v>
      </c>
      <c r="M22" s="11"/>
      <c r="N22" s="11"/>
      <c r="O22" s="11"/>
      <c r="P22" s="11"/>
      <c r="Q22" s="12"/>
      <c r="R22" s="12"/>
      <c r="S22" s="13"/>
    </row>
    <row r="23" spans="1:19" x14ac:dyDescent="0.25">
      <c r="A23" s="22">
        <f t="shared" si="2"/>
        <v>0</v>
      </c>
      <c r="B23" s="23"/>
      <c r="C23" s="23"/>
      <c r="D23" s="24">
        <f t="shared" si="3"/>
        <v>0</v>
      </c>
      <c r="F23" s="20"/>
      <c r="G23" s="11"/>
      <c r="H23" s="11"/>
      <c r="I23" s="11"/>
      <c r="J23" s="11"/>
      <c r="K23" s="11">
        <f t="shared" si="0"/>
        <v>0</v>
      </c>
      <c r="L23" s="11">
        <f t="shared" si="1"/>
        <v>1</v>
      </c>
      <c r="M23" s="11"/>
      <c r="N23" s="11"/>
      <c r="O23" s="11"/>
      <c r="P23" s="11"/>
      <c r="Q23" s="12"/>
      <c r="R23" s="12"/>
      <c r="S23" s="13"/>
    </row>
    <row r="24" spans="1:19" x14ac:dyDescent="0.25">
      <c r="A24" s="22">
        <f t="shared" si="2"/>
        <v>0</v>
      </c>
      <c r="B24" s="23"/>
      <c r="C24" s="23"/>
      <c r="D24" s="24">
        <f t="shared" si="3"/>
        <v>0</v>
      </c>
      <c r="F24" s="20"/>
      <c r="G24" s="11"/>
      <c r="H24" s="11"/>
      <c r="I24" s="11"/>
      <c r="J24" s="11"/>
      <c r="K24" s="11">
        <f t="shared" si="0"/>
        <v>0</v>
      </c>
      <c r="L24" s="11">
        <f t="shared" si="1"/>
        <v>1</v>
      </c>
      <c r="M24" s="11"/>
      <c r="N24" s="11"/>
      <c r="O24" s="11"/>
      <c r="P24" s="11"/>
      <c r="Q24" s="12"/>
      <c r="R24" s="12"/>
      <c r="S24" s="13"/>
    </row>
    <row r="25" spans="1:19" x14ac:dyDescent="0.25">
      <c r="A25" s="22">
        <f t="shared" si="2"/>
        <v>0</v>
      </c>
      <c r="B25" s="23"/>
      <c r="C25" s="23"/>
      <c r="D25" s="24">
        <f t="shared" si="3"/>
        <v>0</v>
      </c>
      <c r="F25" s="20"/>
      <c r="G25" s="11"/>
      <c r="H25" s="11"/>
      <c r="I25" s="11"/>
      <c r="J25" s="11"/>
      <c r="K25" s="11">
        <f t="shared" si="0"/>
        <v>0</v>
      </c>
      <c r="L25" s="11">
        <f t="shared" si="1"/>
        <v>1</v>
      </c>
      <c r="M25" s="11"/>
      <c r="N25" s="11"/>
      <c r="O25" s="11"/>
      <c r="P25" s="11"/>
      <c r="Q25" s="12"/>
      <c r="R25" s="12"/>
      <c r="S25" s="13"/>
    </row>
    <row r="26" spans="1:19" x14ac:dyDescent="0.25">
      <c r="A26" s="22">
        <f t="shared" si="2"/>
        <v>0</v>
      </c>
      <c r="B26" s="23"/>
      <c r="C26" s="23"/>
      <c r="D26" s="24">
        <f t="shared" si="3"/>
        <v>0</v>
      </c>
      <c r="F26" s="20"/>
      <c r="G26" s="11"/>
      <c r="H26" s="11"/>
      <c r="I26" s="11"/>
      <c r="J26" s="11"/>
      <c r="K26" s="11">
        <f t="shared" si="0"/>
        <v>0</v>
      </c>
      <c r="L26" s="11">
        <f t="shared" si="1"/>
        <v>1</v>
      </c>
      <c r="M26" s="11"/>
      <c r="N26" s="11"/>
      <c r="O26" s="11"/>
      <c r="P26" s="11"/>
      <c r="Q26" s="12"/>
      <c r="R26" s="12"/>
      <c r="S26" s="13"/>
    </row>
    <row r="27" spans="1:19" x14ac:dyDescent="0.25">
      <c r="A27" s="22">
        <f t="shared" si="2"/>
        <v>0</v>
      </c>
      <c r="B27" s="23"/>
      <c r="C27" s="23"/>
      <c r="D27" s="24">
        <f t="shared" si="3"/>
        <v>0</v>
      </c>
      <c r="F27" s="20"/>
      <c r="G27" s="11"/>
      <c r="H27" s="11"/>
      <c r="I27" s="11"/>
      <c r="J27" s="11"/>
      <c r="K27" s="11">
        <f t="shared" si="0"/>
        <v>0</v>
      </c>
      <c r="L27" s="11">
        <f t="shared" si="1"/>
        <v>1</v>
      </c>
      <c r="M27" s="11"/>
      <c r="N27" s="11"/>
      <c r="O27" s="11"/>
      <c r="P27" s="11"/>
      <c r="Q27" s="12"/>
      <c r="R27" s="12"/>
      <c r="S27" s="13"/>
    </row>
    <row r="28" spans="1:19" x14ac:dyDescent="0.25">
      <c r="A28" s="22">
        <f t="shared" si="2"/>
        <v>0</v>
      </c>
      <c r="B28" s="23"/>
      <c r="C28" s="23"/>
      <c r="D28" s="24">
        <f t="shared" si="3"/>
        <v>0</v>
      </c>
      <c r="F28" s="20"/>
      <c r="G28" s="11"/>
      <c r="H28" s="11"/>
      <c r="I28" s="11"/>
      <c r="J28" s="11"/>
      <c r="K28" s="11">
        <f t="shared" si="0"/>
        <v>0</v>
      </c>
      <c r="L28" s="11">
        <f t="shared" si="1"/>
        <v>1</v>
      </c>
      <c r="M28" s="11"/>
      <c r="N28" s="11"/>
      <c r="O28" s="11"/>
      <c r="P28" s="11"/>
      <c r="Q28" s="12"/>
      <c r="R28" s="12"/>
      <c r="S28" s="13"/>
    </row>
    <row r="29" spans="1:19" x14ac:dyDescent="0.25">
      <c r="A29" s="22">
        <f t="shared" si="2"/>
        <v>0</v>
      </c>
      <c r="B29" s="23"/>
      <c r="C29" s="23"/>
      <c r="D29" s="24">
        <f t="shared" si="3"/>
        <v>0</v>
      </c>
      <c r="F29" s="20"/>
      <c r="G29" s="11"/>
      <c r="H29" s="11"/>
      <c r="I29" s="11"/>
      <c r="J29" s="11"/>
      <c r="K29" s="11">
        <f t="shared" si="0"/>
        <v>0</v>
      </c>
      <c r="L29" s="11">
        <f t="shared" si="1"/>
        <v>1</v>
      </c>
      <c r="M29" s="11"/>
      <c r="N29" s="11"/>
      <c r="O29" s="11"/>
      <c r="P29" s="11"/>
      <c r="Q29" s="12"/>
      <c r="R29" s="12"/>
      <c r="S29" s="13"/>
    </row>
    <row r="30" spans="1:19" x14ac:dyDescent="0.25">
      <c r="A30" s="22">
        <f t="shared" si="2"/>
        <v>0</v>
      </c>
      <c r="B30" s="23"/>
      <c r="C30" s="23"/>
      <c r="D30" s="24">
        <f t="shared" si="3"/>
        <v>0</v>
      </c>
      <c r="F30" s="20"/>
      <c r="G30" s="11"/>
      <c r="H30" s="11"/>
      <c r="I30" s="11"/>
      <c r="J30" s="11"/>
      <c r="K30" s="11">
        <f t="shared" si="0"/>
        <v>0</v>
      </c>
      <c r="L30" s="11">
        <f t="shared" si="1"/>
        <v>1</v>
      </c>
      <c r="M30" s="11"/>
      <c r="N30" s="11"/>
      <c r="O30" s="11"/>
      <c r="P30" s="11"/>
      <c r="Q30" s="12"/>
      <c r="R30" s="12"/>
      <c r="S30" s="13"/>
    </row>
    <row r="31" spans="1:19" x14ac:dyDescent="0.25">
      <c r="A31" s="22">
        <f t="shared" si="2"/>
        <v>0</v>
      </c>
      <c r="B31" s="23"/>
      <c r="C31" s="23"/>
      <c r="D31" s="24">
        <f t="shared" si="3"/>
        <v>0</v>
      </c>
      <c r="F31" s="20"/>
      <c r="G31" s="11"/>
      <c r="H31" s="11"/>
      <c r="I31" s="11"/>
      <c r="J31" s="11"/>
      <c r="K31" s="11">
        <f t="shared" si="0"/>
        <v>0</v>
      </c>
      <c r="L31" s="11">
        <f t="shared" si="1"/>
        <v>1</v>
      </c>
      <c r="M31" s="11"/>
      <c r="N31" s="11"/>
      <c r="O31" s="11"/>
      <c r="P31" s="11"/>
      <c r="Q31" s="12"/>
      <c r="R31" s="12"/>
      <c r="S31" s="13"/>
    </row>
    <row r="32" spans="1:19" x14ac:dyDescent="0.25">
      <c r="A32" s="22">
        <f t="shared" si="2"/>
        <v>0</v>
      </c>
      <c r="B32" s="23"/>
      <c r="C32" s="23"/>
      <c r="D32" s="24">
        <f t="shared" si="3"/>
        <v>0</v>
      </c>
      <c r="F32" s="20"/>
      <c r="G32" s="11"/>
      <c r="H32" s="11"/>
      <c r="I32" s="11"/>
      <c r="J32" s="11"/>
      <c r="K32" s="11">
        <f t="shared" si="0"/>
        <v>0</v>
      </c>
      <c r="L32" s="11">
        <f t="shared" si="1"/>
        <v>1</v>
      </c>
      <c r="M32" s="11"/>
      <c r="N32" s="11"/>
      <c r="O32" s="11"/>
      <c r="P32" s="11"/>
      <c r="Q32" s="12"/>
      <c r="R32" s="12"/>
      <c r="S32" s="13"/>
    </row>
    <row r="33" spans="1:19" x14ac:dyDescent="0.25">
      <c r="A33" s="22">
        <f t="shared" si="2"/>
        <v>0</v>
      </c>
      <c r="B33" s="23"/>
      <c r="C33" s="23"/>
      <c r="D33" s="24">
        <f t="shared" si="3"/>
        <v>0</v>
      </c>
      <c r="F33" s="20"/>
      <c r="G33" s="11"/>
      <c r="H33" s="11"/>
      <c r="I33" s="11"/>
      <c r="J33" s="11"/>
      <c r="K33" s="11">
        <f t="shared" si="0"/>
        <v>0</v>
      </c>
      <c r="L33" s="11">
        <f t="shared" si="1"/>
        <v>1</v>
      </c>
      <c r="M33" s="11"/>
      <c r="N33" s="11"/>
      <c r="O33" s="11"/>
      <c r="P33" s="11"/>
      <c r="Q33" s="12"/>
      <c r="R33" s="12"/>
      <c r="S33" s="13"/>
    </row>
    <row r="34" spans="1:19" x14ac:dyDescent="0.25">
      <c r="A34" s="22">
        <f t="shared" si="2"/>
        <v>0</v>
      </c>
      <c r="B34" s="23"/>
      <c r="C34" s="23"/>
      <c r="D34" s="24">
        <f t="shared" si="3"/>
        <v>0</v>
      </c>
      <c r="F34" s="20"/>
      <c r="G34" s="11"/>
      <c r="H34" s="11"/>
      <c r="I34" s="11"/>
      <c r="J34" s="11"/>
      <c r="K34" s="11">
        <f t="shared" si="0"/>
        <v>0</v>
      </c>
      <c r="L34" s="11">
        <f t="shared" si="1"/>
        <v>1</v>
      </c>
      <c r="M34" s="11"/>
      <c r="N34" s="11"/>
      <c r="O34" s="11"/>
      <c r="P34" s="11"/>
      <c r="Q34" s="12"/>
      <c r="R34" s="12"/>
      <c r="S34" s="13"/>
    </row>
    <row r="35" spans="1:19" x14ac:dyDescent="0.25">
      <c r="A35" s="22">
        <f t="shared" si="2"/>
        <v>0</v>
      </c>
      <c r="B35" s="23"/>
      <c r="C35" s="23"/>
      <c r="D35" s="24">
        <f t="shared" si="3"/>
        <v>0</v>
      </c>
      <c r="F35" s="20"/>
      <c r="G35" s="11"/>
      <c r="H35" s="11"/>
      <c r="I35" s="11"/>
      <c r="J35" s="11"/>
      <c r="K35" s="11">
        <f t="shared" si="0"/>
        <v>0</v>
      </c>
      <c r="L35" s="11">
        <f t="shared" si="1"/>
        <v>1</v>
      </c>
      <c r="M35" s="11"/>
      <c r="N35" s="11"/>
      <c r="O35" s="11"/>
      <c r="P35" s="11"/>
      <c r="Q35" s="12"/>
      <c r="R35" s="12"/>
      <c r="S35" s="13"/>
    </row>
    <row r="36" spans="1:19" x14ac:dyDescent="0.25">
      <c r="A36" s="22">
        <f t="shared" si="2"/>
        <v>0</v>
      </c>
      <c r="B36" s="23"/>
      <c r="C36" s="23"/>
      <c r="D36" s="24">
        <f t="shared" si="3"/>
        <v>0</v>
      </c>
      <c r="F36" s="20"/>
      <c r="G36" s="11"/>
      <c r="H36" s="11"/>
      <c r="I36" s="11"/>
      <c r="J36" s="11"/>
      <c r="K36" s="11">
        <f t="shared" si="0"/>
        <v>0</v>
      </c>
      <c r="L36" s="11">
        <f t="shared" si="1"/>
        <v>1</v>
      </c>
      <c r="M36" s="11"/>
      <c r="N36" s="11"/>
      <c r="O36" s="11"/>
      <c r="P36" s="11"/>
      <c r="Q36" s="12"/>
      <c r="R36" s="12"/>
      <c r="S36" s="13"/>
    </row>
    <row r="37" spans="1:19" x14ac:dyDescent="0.25">
      <c r="A37" s="22">
        <f t="shared" si="2"/>
        <v>0</v>
      </c>
      <c r="B37" s="23"/>
      <c r="C37" s="23"/>
      <c r="D37" s="24">
        <f t="shared" si="3"/>
        <v>0</v>
      </c>
      <c r="F37" s="20"/>
      <c r="G37" s="11"/>
      <c r="H37" s="11"/>
      <c r="I37" s="11"/>
      <c r="J37" s="11"/>
      <c r="K37" s="11">
        <f t="shared" si="0"/>
        <v>0</v>
      </c>
      <c r="L37" s="11">
        <f t="shared" si="1"/>
        <v>1</v>
      </c>
      <c r="M37" s="11"/>
      <c r="N37" s="11"/>
      <c r="O37" s="11"/>
      <c r="P37" s="11"/>
      <c r="Q37" s="12"/>
      <c r="R37" s="12"/>
      <c r="S37" s="13"/>
    </row>
    <row r="38" spans="1:19" x14ac:dyDescent="0.25">
      <c r="A38" s="22">
        <f t="shared" si="2"/>
        <v>0</v>
      </c>
      <c r="B38" s="23"/>
      <c r="C38" s="23"/>
      <c r="D38" s="24">
        <f t="shared" si="3"/>
        <v>0</v>
      </c>
      <c r="F38" s="20"/>
      <c r="G38" s="11"/>
      <c r="H38" s="11"/>
      <c r="I38" s="11"/>
      <c r="J38" s="11"/>
      <c r="K38" s="11">
        <f t="shared" si="0"/>
        <v>0</v>
      </c>
      <c r="L38" s="11">
        <f t="shared" si="1"/>
        <v>1</v>
      </c>
      <c r="M38" s="11"/>
      <c r="N38" s="11"/>
      <c r="O38" s="11"/>
      <c r="P38" s="11"/>
      <c r="Q38" s="12"/>
      <c r="R38" s="12"/>
      <c r="S38" s="13"/>
    </row>
    <row r="39" spans="1:19" x14ac:dyDescent="0.25">
      <c r="A39" s="22">
        <f t="shared" si="2"/>
        <v>0</v>
      </c>
      <c r="B39" s="23"/>
      <c r="C39" s="23"/>
      <c r="D39" s="24">
        <f t="shared" si="3"/>
        <v>0</v>
      </c>
      <c r="F39" s="20"/>
      <c r="G39" s="11"/>
      <c r="H39" s="11"/>
      <c r="I39" s="11"/>
      <c r="J39" s="11"/>
      <c r="K39" s="11">
        <f t="shared" si="0"/>
        <v>0</v>
      </c>
      <c r="L39" s="11">
        <f t="shared" si="1"/>
        <v>1</v>
      </c>
      <c r="M39" s="11"/>
      <c r="N39" s="11"/>
      <c r="O39" s="11"/>
      <c r="P39" s="11"/>
      <c r="Q39" s="12"/>
      <c r="R39" s="12"/>
      <c r="S39" s="13"/>
    </row>
    <row r="40" spans="1:19" x14ac:dyDescent="0.25">
      <c r="A40" s="22">
        <f t="shared" si="2"/>
        <v>0</v>
      </c>
      <c r="B40" s="23"/>
      <c r="C40" s="23"/>
      <c r="D40" s="24">
        <f t="shared" si="3"/>
        <v>0</v>
      </c>
      <c r="F40" s="20"/>
      <c r="G40" s="11"/>
      <c r="H40" s="11"/>
      <c r="I40" s="11"/>
      <c r="J40" s="11"/>
      <c r="K40" s="11">
        <f t="shared" si="0"/>
        <v>0</v>
      </c>
      <c r="L40" s="11">
        <f t="shared" si="1"/>
        <v>1</v>
      </c>
      <c r="M40" s="11"/>
      <c r="N40" s="11"/>
      <c r="O40" s="11"/>
      <c r="P40" s="11"/>
      <c r="Q40" s="12"/>
      <c r="R40" s="12"/>
      <c r="S40" s="13"/>
    </row>
    <row r="41" spans="1:19" x14ac:dyDescent="0.25">
      <c r="A41" s="22">
        <f t="shared" si="2"/>
        <v>0</v>
      </c>
      <c r="B41" s="23"/>
      <c r="C41" s="23"/>
      <c r="D41" s="24">
        <f t="shared" si="3"/>
        <v>0</v>
      </c>
      <c r="F41" s="20"/>
      <c r="G41" s="11"/>
      <c r="H41" s="11"/>
      <c r="I41" s="11"/>
      <c r="J41" s="11"/>
      <c r="K41" s="11">
        <f t="shared" si="0"/>
        <v>0</v>
      </c>
      <c r="L41" s="11">
        <f t="shared" si="1"/>
        <v>1</v>
      </c>
      <c r="M41" s="11"/>
      <c r="N41" s="11"/>
      <c r="O41" s="11"/>
      <c r="P41" s="11"/>
      <c r="Q41" s="12"/>
      <c r="R41" s="12"/>
      <c r="S41" s="13"/>
    </row>
    <row r="42" spans="1:19" x14ac:dyDescent="0.25">
      <c r="A42" s="22">
        <f t="shared" si="2"/>
        <v>0</v>
      </c>
      <c r="B42" s="23"/>
      <c r="C42" s="23"/>
      <c r="D42" s="24">
        <f t="shared" si="3"/>
        <v>0</v>
      </c>
      <c r="F42" s="20"/>
      <c r="G42" s="11"/>
      <c r="H42" s="11"/>
      <c r="I42" s="11"/>
      <c r="J42" s="11"/>
      <c r="K42" s="11">
        <f t="shared" si="0"/>
        <v>0</v>
      </c>
      <c r="L42" s="11">
        <f t="shared" si="1"/>
        <v>1</v>
      </c>
      <c r="M42" s="11"/>
      <c r="N42" s="11"/>
      <c r="O42" s="11"/>
      <c r="P42" s="11"/>
      <c r="Q42" s="12"/>
      <c r="R42" s="12"/>
      <c r="S42" s="13"/>
    </row>
    <row r="43" spans="1:19" x14ac:dyDescent="0.25">
      <c r="A43" s="22">
        <f t="shared" si="2"/>
        <v>0</v>
      </c>
      <c r="B43" s="23"/>
      <c r="C43" s="23"/>
      <c r="D43" s="24">
        <f t="shared" si="3"/>
        <v>0</v>
      </c>
      <c r="F43" s="20"/>
      <c r="G43" s="11"/>
      <c r="H43" s="11"/>
      <c r="I43" s="11"/>
      <c r="J43" s="11"/>
      <c r="K43" s="11">
        <f t="shared" si="0"/>
        <v>0</v>
      </c>
      <c r="L43" s="11">
        <f t="shared" si="1"/>
        <v>1</v>
      </c>
      <c r="M43" s="11"/>
      <c r="N43" s="11"/>
      <c r="O43" s="11"/>
      <c r="P43" s="11"/>
      <c r="Q43" s="12"/>
      <c r="R43" s="12"/>
      <c r="S43" s="13"/>
    </row>
    <row r="44" spans="1:19" x14ac:dyDescent="0.25">
      <c r="A44" s="22">
        <f t="shared" si="2"/>
        <v>0</v>
      </c>
      <c r="B44" s="23"/>
      <c r="C44" s="23"/>
      <c r="D44" s="24">
        <f t="shared" si="3"/>
        <v>0</v>
      </c>
      <c r="F44" s="20"/>
      <c r="G44" s="11"/>
      <c r="H44" s="11"/>
      <c r="I44" s="11"/>
      <c r="J44" s="11"/>
      <c r="K44" s="11">
        <f t="shared" si="0"/>
        <v>0</v>
      </c>
      <c r="L44" s="11">
        <f t="shared" si="1"/>
        <v>1</v>
      </c>
      <c r="M44" s="11"/>
      <c r="N44" s="11"/>
      <c r="O44" s="11"/>
      <c r="P44" s="11"/>
      <c r="Q44" s="12"/>
      <c r="R44" s="12"/>
      <c r="S44" s="13"/>
    </row>
    <row r="45" spans="1:19" x14ac:dyDescent="0.25">
      <c r="A45" s="22">
        <f t="shared" si="2"/>
        <v>0</v>
      </c>
      <c r="B45" s="23"/>
      <c r="C45" s="23"/>
      <c r="D45" s="24">
        <f t="shared" si="3"/>
        <v>0</v>
      </c>
      <c r="F45" s="20"/>
      <c r="G45" s="11"/>
      <c r="H45" s="11"/>
      <c r="I45" s="11"/>
      <c r="J45" s="11"/>
      <c r="K45" s="11">
        <f t="shared" si="0"/>
        <v>0</v>
      </c>
      <c r="L45" s="11">
        <f t="shared" si="1"/>
        <v>1</v>
      </c>
      <c r="M45" s="11"/>
      <c r="N45" s="11"/>
      <c r="O45" s="11"/>
      <c r="P45" s="11"/>
      <c r="Q45" s="12"/>
      <c r="R45" s="12"/>
      <c r="S45" s="13"/>
    </row>
    <row r="46" spans="1:19" x14ac:dyDescent="0.25">
      <c r="A46" s="22">
        <f t="shared" si="2"/>
        <v>0</v>
      </c>
      <c r="B46" s="23"/>
      <c r="C46" s="23"/>
      <c r="D46" s="24">
        <f t="shared" si="3"/>
        <v>0</v>
      </c>
      <c r="F46" s="20"/>
      <c r="G46" s="11"/>
      <c r="H46" s="11"/>
      <c r="I46" s="11"/>
      <c r="J46" s="11"/>
      <c r="K46" s="11">
        <f t="shared" si="0"/>
        <v>0</v>
      </c>
      <c r="L46" s="11">
        <f t="shared" si="1"/>
        <v>1</v>
      </c>
      <c r="M46" s="11"/>
      <c r="N46" s="11"/>
      <c r="O46" s="11"/>
      <c r="P46" s="11"/>
      <c r="Q46" s="12"/>
      <c r="R46" s="12"/>
      <c r="S46" s="13"/>
    </row>
    <row r="47" spans="1:19" x14ac:dyDescent="0.25">
      <c r="A47" s="22">
        <f t="shared" si="2"/>
        <v>0</v>
      </c>
      <c r="B47" s="23"/>
      <c r="C47" s="23"/>
      <c r="D47" s="24">
        <f t="shared" si="3"/>
        <v>0</v>
      </c>
      <c r="F47" s="20"/>
      <c r="G47" s="11"/>
      <c r="H47" s="11"/>
      <c r="I47" s="11"/>
      <c r="J47" s="11"/>
      <c r="K47" s="11">
        <f t="shared" si="0"/>
        <v>0</v>
      </c>
      <c r="L47" s="11">
        <f t="shared" si="1"/>
        <v>1</v>
      </c>
      <c r="M47" s="11"/>
      <c r="N47" s="11"/>
      <c r="O47" s="11"/>
      <c r="P47" s="11"/>
      <c r="Q47" s="12"/>
      <c r="R47" s="12"/>
      <c r="S47" s="13"/>
    </row>
    <row r="48" spans="1:19" x14ac:dyDescent="0.25">
      <c r="A48" s="22">
        <f t="shared" si="2"/>
        <v>0</v>
      </c>
      <c r="B48" s="23"/>
      <c r="C48" s="23"/>
      <c r="D48" s="24">
        <f t="shared" si="3"/>
        <v>0</v>
      </c>
      <c r="F48" s="20"/>
      <c r="G48" s="11"/>
      <c r="H48" s="11"/>
      <c r="I48" s="11"/>
      <c r="J48" s="11"/>
      <c r="K48" s="11">
        <f t="shared" si="0"/>
        <v>0</v>
      </c>
      <c r="L48" s="11">
        <f t="shared" si="1"/>
        <v>1</v>
      </c>
      <c r="M48" s="11"/>
      <c r="N48" s="11"/>
      <c r="O48" s="11"/>
      <c r="P48" s="11"/>
      <c r="Q48" s="12"/>
      <c r="R48" s="12"/>
      <c r="S48" s="13"/>
    </row>
    <row r="49" spans="1:19" x14ac:dyDescent="0.25">
      <c r="A49" s="22">
        <f t="shared" si="2"/>
        <v>0</v>
      </c>
      <c r="B49" s="23"/>
      <c r="C49" s="23"/>
      <c r="D49" s="24">
        <f t="shared" si="3"/>
        <v>0</v>
      </c>
      <c r="F49" s="20"/>
      <c r="G49" s="11"/>
      <c r="H49" s="11"/>
      <c r="I49" s="11"/>
      <c r="J49" s="11"/>
      <c r="K49" s="11">
        <f t="shared" si="0"/>
        <v>0</v>
      </c>
      <c r="L49" s="11">
        <f t="shared" si="1"/>
        <v>1</v>
      </c>
      <c r="M49" s="11"/>
      <c r="N49" s="11"/>
      <c r="O49" s="11"/>
      <c r="P49" s="11"/>
      <c r="Q49" s="12"/>
      <c r="R49" s="12"/>
      <c r="S49" s="13"/>
    </row>
    <row r="50" spans="1:19" x14ac:dyDescent="0.25">
      <c r="A50" s="22">
        <f t="shared" si="2"/>
        <v>0</v>
      </c>
      <c r="B50" s="23"/>
      <c r="C50" s="23"/>
      <c r="D50" s="24">
        <f t="shared" si="3"/>
        <v>0</v>
      </c>
      <c r="F50" s="20"/>
      <c r="G50" s="11"/>
      <c r="H50" s="11"/>
      <c r="I50" s="11"/>
      <c r="J50" s="11"/>
      <c r="K50" s="11">
        <f t="shared" si="0"/>
        <v>0</v>
      </c>
      <c r="L50" s="11">
        <f t="shared" si="1"/>
        <v>1</v>
      </c>
      <c r="M50" s="11"/>
      <c r="N50" s="11"/>
      <c r="O50" s="11"/>
      <c r="P50" s="11"/>
      <c r="Q50" s="12"/>
      <c r="R50" s="12"/>
      <c r="S50" s="13"/>
    </row>
    <row r="51" spans="1:19" x14ac:dyDescent="0.25">
      <c r="A51" s="22">
        <f t="shared" si="2"/>
        <v>0</v>
      </c>
      <c r="B51" s="23"/>
      <c r="C51" s="23"/>
      <c r="D51" s="24">
        <f t="shared" si="3"/>
        <v>0</v>
      </c>
      <c r="F51" s="20"/>
      <c r="G51" s="11"/>
      <c r="H51" s="11"/>
      <c r="I51" s="11"/>
      <c r="J51" s="11"/>
      <c r="K51" s="11">
        <f t="shared" si="0"/>
        <v>0</v>
      </c>
      <c r="L51" s="11">
        <f t="shared" si="1"/>
        <v>1</v>
      </c>
      <c r="M51" s="11"/>
      <c r="N51" s="11"/>
      <c r="O51" s="11"/>
      <c r="P51" s="11"/>
      <c r="Q51" s="12"/>
      <c r="R51" s="12"/>
      <c r="S51" s="13"/>
    </row>
    <row r="52" spans="1:19" x14ac:dyDescent="0.25">
      <c r="A52" s="22">
        <f t="shared" si="2"/>
        <v>0</v>
      </c>
      <c r="B52" s="23"/>
      <c r="C52" s="23"/>
      <c r="D52" s="24">
        <f t="shared" si="3"/>
        <v>0</v>
      </c>
      <c r="F52" s="20"/>
      <c r="G52" s="11"/>
      <c r="H52" s="11"/>
      <c r="I52" s="11"/>
      <c r="J52" s="11"/>
      <c r="K52" s="11">
        <f t="shared" si="0"/>
        <v>0</v>
      </c>
      <c r="L52" s="11">
        <f t="shared" si="1"/>
        <v>1</v>
      </c>
      <c r="M52" s="11"/>
      <c r="N52" s="11"/>
      <c r="O52" s="11"/>
      <c r="P52" s="11"/>
      <c r="Q52" s="12"/>
      <c r="R52" s="12"/>
      <c r="S52" s="13"/>
    </row>
    <row r="53" spans="1:19" x14ac:dyDescent="0.25">
      <c r="A53" s="22">
        <f t="shared" si="2"/>
        <v>0</v>
      </c>
      <c r="B53" s="23"/>
      <c r="C53" s="23"/>
      <c r="D53" s="24">
        <f t="shared" si="3"/>
        <v>0</v>
      </c>
      <c r="F53" s="20"/>
      <c r="G53" s="11"/>
      <c r="H53" s="11"/>
      <c r="I53" s="11"/>
      <c r="J53" s="11"/>
      <c r="K53" s="11">
        <f t="shared" si="0"/>
        <v>0</v>
      </c>
      <c r="L53" s="11">
        <f t="shared" si="1"/>
        <v>1</v>
      </c>
      <c r="M53" s="11"/>
      <c r="N53" s="11"/>
      <c r="O53" s="11"/>
      <c r="P53" s="11"/>
      <c r="Q53" s="12"/>
      <c r="R53" s="12"/>
      <c r="S53" s="13"/>
    </row>
    <row r="54" spans="1:19" x14ac:dyDescent="0.25">
      <c r="A54" s="22">
        <f t="shared" si="2"/>
        <v>0</v>
      </c>
      <c r="B54" s="23"/>
      <c r="C54" s="23"/>
      <c r="D54" s="24">
        <f t="shared" si="3"/>
        <v>0</v>
      </c>
      <c r="F54" s="20"/>
      <c r="G54" s="11"/>
      <c r="H54" s="11"/>
      <c r="I54" s="11"/>
      <c r="J54" s="11"/>
      <c r="K54" s="11">
        <f t="shared" si="0"/>
        <v>0</v>
      </c>
      <c r="L54" s="11">
        <f t="shared" si="1"/>
        <v>1</v>
      </c>
      <c r="M54" s="11"/>
      <c r="N54" s="11"/>
      <c r="O54" s="11"/>
      <c r="P54" s="11"/>
      <c r="Q54" s="12"/>
      <c r="R54" s="12"/>
      <c r="S54" s="13"/>
    </row>
    <row r="55" spans="1:19" x14ac:dyDescent="0.25">
      <c r="A55" s="22">
        <f t="shared" si="2"/>
        <v>0</v>
      </c>
      <c r="B55" s="23"/>
      <c r="C55" s="23"/>
      <c r="D55" s="24">
        <f t="shared" si="3"/>
        <v>0</v>
      </c>
      <c r="F55" s="20"/>
      <c r="G55" s="11"/>
      <c r="H55" s="11"/>
      <c r="I55" s="11"/>
      <c r="J55" s="11"/>
      <c r="K55" s="11">
        <f t="shared" si="0"/>
        <v>0</v>
      </c>
      <c r="L55" s="11">
        <f t="shared" si="1"/>
        <v>1</v>
      </c>
      <c r="M55" s="11"/>
      <c r="N55" s="11"/>
      <c r="O55" s="11"/>
      <c r="P55" s="11"/>
      <c r="Q55" s="12"/>
      <c r="R55" s="12"/>
      <c r="S55" s="13"/>
    </row>
    <row r="56" spans="1:19" x14ac:dyDescent="0.25">
      <c r="A56" s="22">
        <f t="shared" si="2"/>
        <v>0</v>
      </c>
      <c r="B56" s="23"/>
      <c r="C56" s="23"/>
      <c r="D56" s="24">
        <f t="shared" si="3"/>
        <v>0</v>
      </c>
      <c r="F56" s="20"/>
      <c r="G56" s="11"/>
      <c r="H56" s="11"/>
      <c r="I56" s="11"/>
      <c r="J56" s="11"/>
      <c r="K56" s="11">
        <f t="shared" si="0"/>
        <v>0</v>
      </c>
      <c r="L56" s="11">
        <f t="shared" si="1"/>
        <v>1</v>
      </c>
      <c r="M56" s="11"/>
      <c r="N56" s="11"/>
      <c r="O56" s="11"/>
      <c r="P56" s="11"/>
      <c r="Q56" s="12"/>
      <c r="R56" s="12"/>
      <c r="S56" s="13"/>
    </row>
    <row r="57" spans="1:19" x14ac:dyDescent="0.25">
      <c r="A57" s="22">
        <f t="shared" si="2"/>
        <v>0</v>
      </c>
      <c r="B57" s="23"/>
      <c r="C57" s="23"/>
      <c r="D57" s="24">
        <f t="shared" si="3"/>
        <v>0</v>
      </c>
      <c r="F57" s="20"/>
      <c r="G57" s="11"/>
      <c r="H57" s="11"/>
      <c r="I57" s="11"/>
      <c r="J57" s="11"/>
      <c r="K57" s="11">
        <f t="shared" si="0"/>
        <v>0</v>
      </c>
      <c r="L57" s="11">
        <f t="shared" si="1"/>
        <v>1</v>
      </c>
      <c r="M57" s="11"/>
      <c r="N57" s="11"/>
      <c r="O57" s="11"/>
      <c r="P57" s="11"/>
      <c r="Q57" s="12"/>
      <c r="R57" s="12"/>
      <c r="S57" s="13"/>
    </row>
    <row r="58" spans="1:19" x14ac:dyDescent="0.25">
      <c r="A58" s="22">
        <f t="shared" si="2"/>
        <v>0</v>
      </c>
      <c r="B58" s="23"/>
      <c r="C58" s="23"/>
      <c r="D58" s="24">
        <f t="shared" si="3"/>
        <v>0</v>
      </c>
      <c r="F58" s="20"/>
      <c r="G58" s="11"/>
      <c r="H58" s="11"/>
      <c r="I58" s="11"/>
      <c r="J58" s="11"/>
      <c r="K58" s="11">
        <f t="shared" si="0"/>
        <v>0</v>
      </c>
      <c r="L58" s="11">
        <f t="shared" si="1"/>
        <v>1</v>
      </c>
      <c r="M58" s="11"/>
      <c r="N58" s="11"/>
      <c r="O58" s="11"/>
      <c r="P58" s="11"/>
      <c r="Q58" s="12"/>
      <c r="R58" s="12"/>
      <c r="S58" s="13"/>
    </row>
    <row r="59" spans="1:19" x14ac:dyDescent="0.25">
      <c r="A59" s="22">
        <f t="shared" si="2"/>
        <v>0</v>
      </c>
      <c r="B59" s="23"/>
      <c r="C59" s="23"/>
      <c r="D59" s="24">
        <f t="shared" si="3"/>
        <v>0</v>
      </c>
      <c r="F59" s="20"/>
      <c r="G59" s="11"/>
      <c r="H59" s="11"/>
      <c r="I59" s="11"/>
      <c r="J59" s="11"/>
      <c r="K59" s="11">
        <f t="shared" si="0"/>
        <v>0</v>
      </c>
      <c r="L59" s="11">
        <f t="shared" si="1"/>
        <v>1</v>
      </c>
      <c r="M59" s="11"/>
      <c r="N59" s="11"/>
      <c r="O59" s="11"/>
      <c r="P59" s="11"/>
      <c r="Q59" s="12"/>
      <c r="R59" s="12"/>
      <c r="S59" s="13"/>
    </row>
    <row r="60" spans="1:19" x14ac:dyDescent="0.25">
      <c r="A60" s="22">
        <f t="shared" si="2"/>
        <v>0</v>
      </c>
      <c r="B60" s="23"/>
      <c r="C60" s="23"/>
      <c r="D60" s="24">
        <f t="shared" si="3"/>
        <v>0</v>
      </c>
      <c r="F60" s="20"/>
      <c r="G60" s="11"/>
      <c r="H60" s="11"/>
      <c r="I60" s="11"/>
      <c r="J60" s="11"/>
      <c r="K60" s="11">
        <f t="shared" si="0"/>
        <v>0</v>
      </c>
      <c r="L60" s="11">
        <f t="shared" si="1"/>
        <v>1</v>
      </c>
      <c r="M60" s="11"/>
      <c r="N60" s="11"/>
      <c r="O60" s="11"/>
      <c r="P60" s="11"/>
      <c r="Q60" s="12"/>
      <c r="R60" s="12"/>
      <c r="S60" s="13"/>
    </row>
    <row r="61" spans="1:19" x14ac:dyDescent="0.25">
      <c r="A61" s="22">
        <f t="shared" si="2"/>
        <v>0</v>
      </c>
      <c r="B61" s="23"/>
      <c r="C61" s="23"/>
      <c r="D61" s="24">
        <f t="shared" si="3"/>
        <v>0</v>
      </c>
      <c r="F61" s="20"/>
      <c r="G61" s="11"/>
      <c r="H61" s="11"/>
      <c r="I61" s="11"/>
      <c r="J61" s="11"/>
      <c r="K61" s="11">
        <f t="shared" si="0"/>
        <v>0</v>
      </c>
      <c r="L61" s="11">
        <f t="shared" si="1"/>
        <v>1</v>
      </c>
      <c r="M61" s="11"/>
      <c r="N61" s="11"/>
      <c r="O61" s="11"/>
      <c r="P61" s="11"/>
      <c r="Q61" s="12"/>
      <c r="R61" s="12"/>
      <c r="S61" s="13"/>
    </row>
    <row r="62" spans="1:19" x14ac:dyDescent="0.25">
      <c r="A62" s="22">
        <f t="shared" si="2"/>
        <v>0</v>
      </c>
      <c r="B62" s="23"/>
      <c r="C62" s="23"/>
      <c r="D62" s="24">
        <f t="shared" si="3"/>
        <v>0</v>
      </c>
      <c r="F62" s="20"/>
      <c r="G62" s="11"/>
      <c r="H62" s="11"/>
      <c r="I62" s="11"/>
      <c r="J62" s="11"/>
      <c r="K62" s="11">
        <f t="shared" si="0"/>
        <v>0</v>
      </c>
      <c r="L62" s="11">
        <f t="shared" si="1"/>
        <v>1</v>
      </c>
      <c r="M62" s="11"/>
      <c r="N62" s="11"/>
      <c r="O62" s="11"/>
      <c r="P62" s="11"/>
      <c r="Q62" s="12"/>
      <c r="R62" s="12"/>
      <c r="S62" s="13"/>
    </row>
    <row r="63" spans="1:19" x14ac:dyDescent="0.25">
      <c r="A63" s="22">
        <f t="shared" si="2"/>
        <v>0</v>
      </c>
      <c r="B63" s="23"/>
      <c r="C63" s="23"/>
      <c r="D63" s="24">
        <f t="shared" si="3"/>
        <v>0</v>
      </c>
      <c r="F63" s="20"/>
      <c r="G63" s="11"/>
      <c r="H63" s="11"/>
      <c r="I63" s="11"/>
      <c r="J63" s="11"/>
      <c r="K63" s="11">
        <f t="shared" si="0"/>
        <v>0</v>
      </c>
      <c r="L63" s="11">
        <f t="shared" si="1"/>
        <v>1</v>
      </c>
      <c r="M63" s="11"/>
      <c r="N63" s="11"/>
      <c r="O63" s="11"/>
      <c r="P63" s="11"/>
      <c r="Q63" s="12"/>
      <c r="R63" s="12"/>
      <c r="S63" s="13"/>
    </row>
    <row r="64" spans="1:19" x14ac:dyDescent="0.25">
      <c r="A64" s="22">
        <f t="shared" si="2"/>
        <v>0</v>
      </c>
      <c r="B64" s="23"/>
      <c r="C64" s="23"/>
      <c r="D64" s="24">
        <f t="shared" si="3"/>
        <v>0</v>
      </c>
      <c r="F64" s="20"/>
      <c r="G64" s="11"/>
      <c r="H64" s="11"/>
      <c r="I64" s="11"/>
      <c r="J64" s="11"/>
      <c r="K64" s="11">
        <f t="shared" si="0"/>
        <v>0</v>
      </c>
      <c r="L64" s="11">
        <f t="shared" si="1"/>
        <v>1</v>
      </c>
      <c r="M64" s="11"/>
      <c r="N64" s="11"/>
      <c r="O64" s="11"/>
      <c r="P64" s="11"/>
      <c r="Q64" s="12"/>
      <c r="R64" s="12"/>
      <c r="S64" s="13"/>
    </row>
    <row r="65" spans="1:19" x14ac:dyDescent="0.25">
      <c r="A65" s="22">
        <f t="shared" si="2"/>
        <v>0</v>
      </c>
      <c r="B65" s="23"/>
      <c r="C65" s="23"/>
      <c r="D65" s="24">
        <f t="shared" si="3"/>
        <v>0</v>
      </c>
      <c r="F65" s="20"/>
      <c r="G65" s="11"/>
      <c r="H65" s="11"/>
      <c r="I65" s="11"/>
      <c r="J65" s="11"/>
      <c r="K65" s="11">
        <f t="shared" si="0"/>
        <v>0</v>
      </c>
      <c r="L65" s="11">
        <f t="shared" si="1"/>
        <v>1</v>
      </c>
      <c r="M65" s="11"/>
      <c r="N65" s="11"/>
      <c r="O65" s="11"/>
      <c r="P65" s="11"/>
      <c r="Q65" s="12"/>
      <c r="R65" s="12"/>
      <c r="S65" s="13"/>
    </row>
    <row r="66" spans="1:19" x14ac:dyDescent="0.25">
      <c r="A66" s="22">
        <f t="shared" si="2"/>
        <v>0</v>
      </c>
      <c r="B66" s="23"/>
      <c r="C66" s="23"/>
      <c r="D66" s="24">
        <f t="shared" si="3"/>
        <v>0</v>
      </c>
      <c r="F66" s="20"/>
      <c r="G66" s="11"/>
      <c r="H66" s="11"/>
      <c r="I66" s="11"/>
      <c r="J66" s="11"/>
      <c r="K66" s="11">
        <f t="shared" si="0"/>
        <v>0</v>
      </c>
      <c r="L66" s="11">
        <f t="shared" si="1"/>
        <v>1</v>
      </c>
      <c r="M66" s="11"/>
      <c r="N66" s="11"/>
      <c r="O66" s="11"/>
      <c r="P66" s="11"/>
      <c r="Q66" s="12"/>
      <c r="R66" s="12"/>
      <c r="S66" s="13"/>
    </row>
    <row r="67" spans="1:19" x14ac:dyDescent="0.25">
      <c r="A67" s="22">
        <f t="shared" si="2"/>
        <v>0</v>
      </c>
      <c r="B67" s="23"/>
      <c r="C67" s="23"/>
      <c r="D67" s="24">
        <f t="shared" si="3"/>
        <v>0</v>
      </c>
      <c r="F67" s="20"/>
      <c r="G67" s="11"/>
      <c r="H67" s="11"/>
      <c r="I67" s="11"/>
      <c r="J67" s="11"/>
      <c r="K67" s="11">
        <f t="shared" si="0"/>
        <v>0</v>
      </c>
      <c r="L67" s="11">
        <f t="shared" si="1"/>
        <v>1</v>
      </c>
      <c r="M67" s="11"/>
      <c r="N67" s="11"/>
      <c r="O67" s="11"/>
      <c r="P67" s="11"/>
      <c r="Q67" s="12"/>
      <c r="R67" s="12"/>
      <c r="S67" s="13"/>
    </row>
    <row r="68" spans="1:19" x14ac:dyDescent="0.25">
      <c r="A68" s="22">
        <f t="shared" si="2"/>
        <v>0</v>
      </c>
      <c r="B68" s="23"/>
      <c r="C68" s="23"/>
      <c r="D68" s="24">
        <f t="shared" si="3"/>
        <v>0</v>
      </c>
      <c r="F68" s="20"/>
      <c r="G68" s="11"/>
      <c r="H68" s="11"/>
      <c r="I68" s="11"/>
      <c r="J68" s="11"/>
      <c r="K68" s="11">
        <f t="shared" si="0"/>
        <v>0</v>
      </c>
      <c r="L68" s="11">
        <f t="shared" si="1"/>
        <v>1</v>
      </c>
      <c r="M68" s="11"/>
      <c r="N68" s="11"/>
      <c r="O68" s="11"/>
      <c r="P68" s="11"/>
      <c r="Q68" s="12"/>
      <c r="R68" s="12"/>
      <c r="S68" s="13"/>
    </row>
    <row r="69" spans="1:19" x14ac:dyDescent="0.25">
      <c r="A69" s="22">
        <f t="shared" si="2"/>
        <v>0</v>
      </c>
      <c r="B69" s="23"/>
      <c r="C69" s="23"/>
      <c r="D69" s="24">
        <f t="shared" si="3"/>
        <v>0</v>
      </c>
      <c r="F69" s="20"/>
      <c r="G69" s="11"/>
      <c r="H69" s="11"/>
      <c r="I69" s="11"/>
      <c r="J69" s="11"/>
      <c r="K69" s="11">
        <f t="shared" si="0"/>
        <v>0</v>
      </c>
      <c r="L69" s="11">
        <f t="shared" si="1"/>
        <v>1</v>
      </c>
      <c r="M69" s="11"/>
      <c r="N69" s="11"/>
      <c r="O69" s="11"/>
      <c r="P69" s="11"/>
      <c r="Q69" s="12"/>
      <c r="R69" s="12"/>
      <c r="S69" s="13"/>
    </row>
    <row r="70" spans="1:19" x14ac:dyDescent="0.25">
      <c r="A70" s="22">
        <f t="shared" si="2"/>
        <v>0</v>
      </c>
      <c r="B70" s="23"/>
      <c r="C70" s="23"/>
      <c r="D70" s="24">
        <f t="shared" si="3"/>
        <v>0</v>
      </c>
      <c r="F70" s="20"/>
      <c r="G70" s="11"/>
      <c r="H70" s="11"/>
      <c r="I70" s="11"/>
      <c r="J70" s="11"/>
      <c r="K70" s="11">
        <f t="shared" si="0"/>
        <v>0</v>
      </c>
      <c r="L70" s="11">
        <f t="shared" si="1"/>
        <v>1</v>
      </c>
      <c r="M70" s="11"/>
      <c r="N70" s="11"/>
      <c r="O70" s="11"/>
      <c r="P70" s="11"/>
      <c r="Q70" s="12"/>
      <c r="R70" s="12"/>
      <c r="S70" s="13"/>
    </row>
    <row r="71" spans="1:19" x14ac:dyDescent="0.25">
      <c r="A71" s="22">
        <f t="shared" si="2"/>
        <v>0</v>
      </c>
      <c r="B71" s="23"/>
      <c r="C71" s="23"/>
      <c r="D71" s="24">
        <f t="shared" si="3"/>
        <v>0</v>
      </c>
      <c r="F71" s="20"/>
      <c r="G71" s="11"/>
      <c r="H71" s="11"/>
      <c r="I71" s="11"/>
      <c r="J71" s="11"/>
      <c r="K71" s="11">
        <f t="shared" si="0"/>
        <v>0</v>
      </c>
      <c r="L71" s="11">
        <f t="shared" si="1"/>
        <v>1</v>
      </c>
      <c r="M71" s="11"/>
      <c r="N71" s="11"/>
      <c r="O71" s="11"/>
      <c r="P71" s="11"/>
      <c r="Q71" s="12"/>
      <c r="R71" s="12"/>
      <c r="S71" s="13"/>
    </row>
    <row r="72" spans="1:19" x14ac:dyDescent="0.25">
      <c r="A72" s="22">
        <f t="shared" si="2"/>
        <v>0</v>
      </c>
      <c r="B72" s="23"/>
      <c r="C72" s="23"/>
      <c r="D72" s="24">
        <f t="shared" si="3"/>
        <v>0</v>
      </c>
      <c r="F72" s="20"/>
      <c r="G72" s="11"/>
      <c r="H72" s="11"/>
      <c r="I72" s="11"/>
      <c r="J72" s="11"/>
      <c r="K72" s="11">
        <f t="shared" si="0"/>
        <v>0</v>
      </c>
      <c r="L72" s="11">
        <f t="shared" si="1"/>
        <v>1</v>
      </c>
      <c r="M72" s="11"/>
      <c r="N72" s="11"/>
      <c r="O72" s="11"/>
      <c r="P72" s="11"/>
      <c r="Q72" s="12"/>
      <c r="R72" s="12"/>
      <c r="S72" s="13"/>
    </row>
    <row r="73" spans="1:19" x14ac:dyDescent="0.25">
      <c r="A73" s="22">
        <f t="shared" si="2"/>
        <v>0</v>
      </c>
      <c r="B73" s="23"/>
      <c r="C73" s="23"/>
      <c r="D73" s="24">
        <f t="shared" si="3"/>
        <v>0</v>
      </c>
      <c r="F73" s="20"/>
      <c r="G73" s="11"/>
      <c r="H73" s="11"/>
      <c r="I73" s="11"/>
      <c r="J73" s="11"/>
      <c r="K73" s="11">
        <f t="shared" si="0"/>
        <v>0</v>
      </c>
      <c r="L73" s="11">
        <f t="shared" si="1"/>
        <v>1</v>
      </c>
      <c r="M73" s="11"/>
      <c r="N73" s="11"/>
      <c r="O73" s="11"/>
      <c r="P73" s="11"/>
      <c r="Q73" s="12"/>
      <c r="R73" s="12"/>
      <c r="S73" s="13"/>
    </row>
    <row r="74" spans="1:19" x14ac:dyDescent="0.25">
      <c r="A74" s="22">
        <f t="shared" si="2"/>
        <v>0</v>
      </c>
      <c r="B74" s="23"/>
      <c r="C74" s="23"/>
      <c r="D74" s="24">
        <f t="shared" si="3"/>
        <v>0</v>
      </c>
      <c r="F74" s="20"/>
      <c r="G74" s="11"/>
      <c r="H74" s="11"/>
      <c r="I74" s="11"/>
      <c r="J74" s="11"/>
      <c r="K74" s="11">
        <f t="shared" si="0"/>
        <v>0</v>
      </c>
      <c r="L74" s="11">
        <f t="shared" si="1"/>
        <v>1</v>
      </c>
      <c r="M74" s="11"/>
      <c r="N74" s="11"/>
      <c r="O74" s="11"/>
      <c r="P74" s="11"/>
      <c r="Q74" s="12"/>
      <c r="R74" s="12"/>
      <c r="S74" s="13"/>
    </row>
    <row r="75" spans="1:19" x14ac:dyDescent="0.25">
      <c r="A75" s="22">
        <f t="shared" si="2"/>
        <v>0</v>
      </c>
      <c r="B75" s="23"/>
      <c r="C75" s="23"/>
      <c r="D75" s="24">
        <f t="shared" si="3"/>
        <v>0</v>
      </c>
      <c r="F75" s="20"/>
      <c r="G75" s="11"/>
      <c r="H75" s="11"/>
      <c r="I75" s="11"/>
      <c r="J75" s="11"/>
      <c r="K75" s="11">
        <f t="shared" si="0"/>
        <v>0</v>
      </c>
      <c r="L75" s="11">
        <f t="shared" si="1"/>
        <v>1</v>
      </c>
      <c r="M75" s="11"/>
      <c r="N75" s="11"/>
      <c r="O75" s="11"/>
      <c r="P75" s="11"/>
      <c r="Q75" s="12"/>
      <c r="R75" s="12"/>
      <c r="S75" s="13"/>
    </row>
    <row r="76" spans="1:19" x14ac:dyDescent="0.25">
      <c r="A76" s="22">
        <f t="shared" si="2"/>
        <v>0</v>
      </c>
      <c r="B76" s="23"/>
      <c r="C76" s="23"/>
      <c r="D76" s="24">
        <f t="shared" si="3"/>
        <v>0</v>
      </c>
      <c r="F76" s="20"/>
      <c r="G76" s="11"/>
      <c r="H76" s="11"/>
      <c r="I76" s="11"/>
      <c r="J76" s="11"/>
      <c r="K76" s="11">
        <f t="shared" si="0"/>
        <v>0</v>
      </c>
      <c r="L76" s="11">
        <f t="shared" si="1"/>
        <v>1</v>
      </c>
      <c r="M76" s="11"/>
      <c r="N76" s="11"/>
      <c r="O76" s="11"/>
      <c r="P76" s="11"/>
      <c r="Q76" s="12"/>
      <c r="R76" s="12"/>
      <c r="S76" s="13"/>
    </row>
    <row r="77" spans="1:19" x14ac:dyDescent="0.25">
      <c r="A77" s="22">
        <f t="shared" si="2"/>
        <v>0</v>
      </c>
      <c r="B77" s="23"/>
      <c r="C77" s="23"/>
      <c r="D77" s="24">
        <f t="shared" si="3"/>
        <v>0</v>
      </c>
      <c r="F77" s="20"/>
      <c r="G77" s="11"/>
      <c r="H77" s="11"/>
      <c r="I77" s="11"/>
      <c r="J77" s="11"/>
      <c r="K77" s="11">
        <f t="shared" si="0"/>
        <v>0</v>
      </c>
      <c r="L77" s="11">
        <f t="shared" si="1"/>
        <v>1</v>
      </c>
      <c r="M77" s="11"/>
      <c r="N77" s="11"/>
      <c r="O77" s="11"/>
      <c r="P77" s="11"/>
      <c r="Q77" s="12"/>
      <c r="R77" s="12"/>
      <c r="S77" s="13"/>
    </row>
    <row r="78" spans="1:19" x14ac:dyDescent="0.25">
      <c r="A78" s="22">
        <f t="shared" si="2"/>
        <v>0</v>
      </c>
      <c r="B78" s="23"/>
      <c r="C78" s="23"/>
      <c r="D78" s="24">
        <f t="shared" si="3"/>
        <v>0</v>
      </c>
      <c r="F78" s="20"/>
      <c r="G78" s="11"/>
      <c r="H78" s="11"/>
      <c r="I78" s="11"/>
      <c r="J78" s="11"/>
      <c r="K78" s="11">
        <f t="shared" si="0"/>
        <v>0</v>
      </c>
      <c r="L78" s="11">
        <f t="shared" si="1"/>
        <v>1</v>
      </c>
      <c r="M78" s="11"/>
      <c r="N78" s="11"/>
      <c r="O78" s="11"/>
      <c r="P78" s="11"/>
      <c r="Q78" s="12"/>
      <c r="R78" s="12"/>
      <c r="S78" s="13"/>
    </row>
    <row r="79" spans="1:19" x14ac:dyDescent="0.25">
      <c r="A79" s="22">
        <f t="shared" si="2"/>
        <v>0</v>
      </c>
      <c r="B79" s="23"/>
      <c r="C79" s="23"/>
      <c r="D79" s="24">
        <f t="shared" si="3"/>
        <v>0</v>
      </c>
      <c r="F79" s="20"/>
      <c r="G79" s="11"/>
      <c r="H79" s="11"/>
      <c r="I79" s="11"/>
      <c r="J79" s="11"/>
      <c r="K79" s="11">
        <f t="shared" si="0"/>
        <v>0</v>
      </c>
      <c r="L79" s="11">
        <f t="shared" si="1"/>
        <v>1</v>
      </c>
      <c r="M79" s="11"/>
      <c r="N79" s="11"/>
      <c r="O79" s="11"/>
      <c r="P79" s="11"/>
      <c r="Q79" s="12"/>
      <c r="R79" s="12"/>
      <c r="S79" s="13"/>
    </row>
    <row r="80" spans="1:19" x14ac:dyDescent="0.25">
      <c r="A80" s="22">
        <f t="shared" si="2"/>
        <v>0</v>
      </c>
      <c r="B80" s="23"/>
      <c r="C80" s="23"/>
      <c r="D80" s="24">
        <f t="shared" si="3"/>
        <v>0</v>
      </c>
      <c r="F80" s="20"/>
      <c r="G80" s="11"/>
      <c r="H80" s="11"/>
      <c r="I80" s="11"/>
      <c r="J80" s="11"/>
      <c r="K80" s="11">
        <f t="shared" si="0"/>
        <v>0</v>
      </c>
      <c r="L80" s="11">
        <f t="shared" si="1"/>
        <v>1</v>
      </c>
      <c r="M80" s="11"/>
      <c r="N80" s="11"/>
      <c r="O80" s="11"/>
      <c r="P80" s="11"/>
      <c r="Q80" s="12"/>
      <c r="R80" s="12"/>
      <c r="S80" s="13"/>
    </row>
    <row r="81" spans="1:19" x14ac:dyDescent="0.25">
      <c r="A81" s="22">
        <f t="shared" si="2"/>
        <v>0</v>
      </c>
      <c r="B81" s="23"/>
      <c r="C81" s="23"/>
      <c r="D81" s="24">
        <f t="shared" si="3"/>
        <v>0</v>
      </c>
      <c r="F81" s="20"/>
      <c r="G81" s="11"/>
      <c r="H81" s="11"/>
      <c r="I81" s="11"/>
      <c r="J81" s="11"/>
      <c r="K81" s="11">
        <f t="shared" si="0"/>
        <v>0</v>
      </c>
      <c r="L81" s="11">
        <f t="shared" si="1"/>
        <v>1</v>
      </c>
      <c r="M81" s="11"/>
      <c r="N81" s="11"/>
      <c r="O81" s="11"/>
      <c r="P81" s="11"/>
      <c r="Q81" s="12"/>
      <c r="R81" s="12"/>
      <c r="S81" s="13"/>
    </row>
    <row r="82" spans="1:19" x14ac:dyDescent="0.25">
      <c r="A82" s="22">
        <f t="shared" si="2"/>
        <v>0</v>
      </c>
      <c r="B82" s="23"/>
      <c r="C82" s="23"/>
      <c r="D82" s="24">
        <f t="shared" si="3"/>
        <v>0</v>
      </c>
      <c r="F82" s="20"/>
      <c r="G82" s="11"/>
      <c r="H82" s="11"/>
      <c r="I82" s="11"/>
      <c r="J82" s="11"/>
      <c r="K82" s="11">
        <f t="shared" ref="K82:K95" si="4">IF(B82=$M$17,18,IF(B82=$M$18,15,IF(B82=$M$19,12,IF(B82=$M$20,8,IF(B82=$M$21,2,0)))))</f>
        <v>0</v>
      </c>
      <c r="L82" s="11">
        <f t="shared" ref="L82:L95" si="5">IF(C82&lt;=3,1,IF(C82&lt;=5,0.6,IF(C82&gt;5,0.3,0)))</f>
        <v>1</v>
      </c>
      <c r="M82" s="11"/>
      <c r="N82" s="11"/>
      <c r="O82" s="11"/>
      <c r="P82" s="11"/>
      <c r="Q82" s="12"/>
      <c r="R82" s="12"/>
      <c r="S82" s="13"/>
    </row>
    <row r="83" spans="1:19" x14ac:dyDescent="0.25">
      <c r="A83" s="22">
        <f t="shared" ref="A83:A95" si="6">IF(B83&gt;0,A82+1,)</f>
        <v>0</v>
      </c>
      <c r="B83" s="23"/>
      <c r="C83" s="23"/>
      <c r="D83" s="24">
        <f t="shared" ref="D83:D95" si="7">K83*L83</f>
        <v>0</v>
      </c>
      <c r="F83" s="20"/>
      <c r="G83" s="11"/>
      <c r="H83" s="11"/>
      <c r="I83" s="11"/>
      <c r="J83" s="11"/>
      <c r="K83" s="11">
        <f t="shared" si="4"/>
        <v>0</v>
      </c>
      <c r="L83" s="11">
        <f t="shared" si="5"/>
        <v>1</v>
      </c>
      <c r="M83" s="11"/>
      <c r="N83" s="11"/>
      <c r="O83" s="11"/>
      <c r="P83" s="11"/>
      <c r="Q83" s="12"/>
      <c r="R83" s="12"/>
      <c r="S83" s="13"/>
    </row>
    <row r="84" spans="1:19" x14ac:dyDescent="0.25">
      <c r="A84" s="22">
        <f t="shared" si="6"/>
        <v>0</v>
      </c>
      <c r="B84" s="23"/>
      <c r="C84" s="23"/>
      <c r="D84" s="24">
        <f t="shared" si="7"/>
        <v>0</v>
      </c>
      <c r="F84" s="20"/>
      <c r="G84" s="11"/>
      <c r="H84" s="11"/>
      <c r="I84" s="11"/>
      <c r="J84" s="11"/>
      <c r="K84" s="11">
        <f t="shared" si="4"/>
        <v>0</v>
      </c>
      <c r="L84" s="11">
        <f t="shared" si="5"/>
        <v>1</v>
      </c>
      <c r="M84" s="11"/>
      <c r="N84" s="11"/>
      <c r="O84" s="11"/>
      <c r="P84" s="11"/>
      <c r="Q84" s="12"/>
      <c r="R84" s="12"/>
      <c r="S84" s="13"/>
    </row>
    <row r="85" spans="1:19" x14ac:dyDescent="0.25">
      <c r="A85" s="22">
        <f t="shared" si="6"/>
        <v>0</v>
      </c>
      <c r="B85" s="23"/>
      <c r="C85" s="23"/>
      <c r="D85" s="24">
        <f t="shared" si="7"/>
        <v>0</v>
      </c>
      <c r="F85" s="20"/>
      <c r="G85" s="11"/>
      <c r="H85" s="11"/>
      <c r="I85" s="11"/>
      <c r="J85" s="11"/>
      <c r="K85" s="11">
        <f t="shared" si="4"/>
        <v>0</v>
      </c>
      <c r="L85" s="11">
        <f t="shared" si="5"/>
        <v>1</v>
      </c>
      <c r="M85" s="11"/>
      <c r="N85" s="11"/>
      <c r="O85" s="11"/>
      <c r="P85" s="11"/>
      <c r="Q85" s="12"/>
      <c r="R85" s="12"/>
      <c r="S85" s="13"/>
    </row>
    <row r="86" spans="1:19" x14ac:dyDescent="0.25">
      <c r="A86" s="22">
        <f t="shared" si="6"/>
        <v>0</v>
      </c>
      <c r="B86" s="23"/>
      <c r="C86" s="23"/>
      <c r="D86" s="24">
        <f t="shared" si="7"/>
        <v>0</v>
      </c>
      <c r="F86" s="20"/>
      <c r="G86" s="11"/>
      <c r="H86" s="11"/>
      <c r="I86" s="11"/>
      <c r="J86" s="11"/>
      <c r="K86" s="11">
        <f t="shared" si="4"/>
        <v>0</v>
      </c>
      <c r="L86" s="11">
        <f t="shared" si="5"/>
        <v>1</v>
      </c>
      <c r="M86" s="11"/>
      <c r="N86" s="11"/>
      <c r="O86" s="11"/>
      <c r="P86" s="11"/>
      <c r="Q86" s="12"/>
      <c r="R86" s="12"/>
      <c r="S86" s="13"/>
    </row>
    <row r="87" spans="1:19" x14ac:dyDescent="0.25">
      <c r="A87" s="22">
        <f t="shared" si="6"/>
        <v>0</v>
      </c>
      <c r="B87" s="23"/>
      <c r="C87" s="23"/>
      <c r="D87" s="24">
        <f t="shared" si="7"/>
        <v>0</v>
      </c>
      <c r="F87" s="20"/>
      <c r="G87" s="11"/>
      <c r="H87" s="11"/>
      <c r="I87" s="11"/>
      <c r="J87" s="11"/>
      <c r="K87" s="11">
        <f t="shared" si="4"/>
        <v>0</v>
      </c>
      <c r="L87" s="11">
        <f t="shared" si="5"/>
        <v>1</v>
      </c>
      <c r="M87" s="11"/>
      <c r="N87" s="11"/>
      <c r="O87" s="11"/>
      <c r="P87" s="11"/>
      <c r="Q87" s="12"/>
      <c r="R87" s="12"/>
      <c r="S87" s="13"/>
    </row>
    <row r="88" spans="1:19" x14ac:dyDescent="0.25">
      <c r="A88" s="22">
        <f t="shared" si="6"/>
        <v>0</v>
      </c>
      <c r="B88" s="23"/>
      <c r="C88" s="23"/>
      <c r="D88" s="24">
        <f t="shared" si="7"/>
        <v>0</v>
      </c>
      <c r="F88" s="20"/>
      <c r="G88" s="11"/>
      <c r="H88" s="11"/>
      <c r="I88" s="11"/>
      <c r="J88" s="11"/>
      <c r="K88" s="11">
        <f t="shared" si="4"/>
        <v>0</v>
      </c>
      <c r="L88" s="11">
        <f t="shared" si="5"/>
        <v>1</v>
      </c>
      <c r="M88" s="11"/>
      <c r="N88" s="11"/>
      <c r="O88" s="11"/>
      <c r="P88" s="11"/>
      <c r="Q88" s="12"/>
      <c r="R88" s="12"/>
      <c r="S88" s="13"/>
    </row>
    <row r="89" spans="1:19" x14ac:dyDescent="0.25">
      <c r="A89" s="22">
        <f t="shared" si="6"/>
        <v>0</v>
      </c>
      <c r="B89" s="23"/>
      <c r="C89" s="23"/>
      <c r="D89" s="24">
        <f t="shared" si="7"/>
        <v>0</v>
      </c>
      <c r="F89" s="20"/>
      <c r="G89" s="11"/>
      <c r="H89" s="11"/>
      <c r="I89" s="11"/>
      <c r="J89" s="11"/>
      <c r="K89" s="11">
        <f t="shared" si="4"/>
        <v>0</v>
      </c>
      <c r="L89" s="11">
        <f t="shared" si="5"/>
        <v>1</v>
      </c>
      <c r="M89" s="11"/>
      <c r="N89" s="11"/>
      <c r="O89" s="11"/>
      <c r="P89" s="11"/>
      <c r="Q89" s="12"/>
      <c r="R89" s="12"/>
      <c r="S89" s="13"/>
    </row>
    <row r="90" spans="1:19" x14ac:dyDescent="0.25">
      <c r="A90" s="22">
        <f t="shared" si="6"/>
        <v>0</v>
      </c>
      <c r="B90" s="23"/>
      <c r="C90" s="23"/>
      <c r="D90" s="24">
        <f t="shared" si="7"/>
        <v>0</v>
      </c>
      <c r="F90" s="20"/>
      <c r="G90" s="11"/>
      <c r="H90" s="11"/>
      <c r="I90" s="11"/>
      <c r="J90" s="11"/>
      <c r="K90" s="11">
        <f t="shared" si="4"/>
        <v>0</v>
      </c>
      <c r="L90" s="11">
        <f t="shared" si="5"/>
        <v>1</v>
      </c>
      <c r="M90" s="11"/>
      <c r="N90" s="11"/>
      <c r="O90" s="11"/>
      <c r="P90" s="11"/>
      <c r="Q90" s="12"/>
      <c r="R90" s="12"/>
      <c r="S90" s="13"/>
    </row>
    <row r="91" spans="1:19" x14ac:dyDescent="0.25">
      <c r="A91" s="22">
        <f t="shared" si="6"/>
        <v>0</v>
      </c>
      <c r="B91" s="23"/>
      <c r="C91" s="23"/>
      <c r="D91" s="24">
        <f t="shared" si="7"/>
        <v>0</v>
      </c>
      <c r="F91" s="20"/>
      <c r="G91" s="11"/>
      <c r="H91" s="11"/>
      <c r="I91" s="11"/>
      <c r="J91" s="11"/>
      <c r="K91" s="11">
        <f t="shared" si="4"/>
        <v>0</v>
      </c>
      <c r="L91" s="11">
        <f t="shared" si="5"/>
        <v>1</v>
      </c>
      <c r="M91" s="11"/>
      <c r="N91" s="11"/>
      <c r="O91" s="11"/>
      <c r="P91" s="11"/>
      <c r="Q91" s="12"/>
      <c r="R91" s="12"/>
      <c r="S91" s="13"/>
    </row>
    <row r="92" spans="1:19" x14ac:dyDescent="0.25">
      <c r="A92" s="22">
        <f t="shared" si="6"/>
        <v>0</v>
      </c>
      <c r="B92" s="23"/>
      <c r="C92" s="23"/>
      <c r="D92" s="24">
        <f t="shared" si="7"/>
        <v>0</v>
      </c>
      <c r="F92" s="20"/>
      <c r="G92" s="11"/>
      <c r="H92" s="11"/>
      <c r="I92" s="11"/>
      <c r="J92" s="11"/>
      <c r="K92" s="11">
        <f t="shared" si="4"/>
        <v>0</v>
      </c>
      <c r="L92" s="11">
        <f t="shared" si="5"/>
        <v>1</v>
      </c>
      <c r="M92" s="11"/>
      <c r="N92" s="11"/>
      <c r="O92" s="11"/>
      <c r="P92" s="11"/>
      <c r="Q92" s="12"/>
      <c r="R92" s="12"/>
      <c r="S92" s="13"/>
    </row>
    <row r="93" spans="1:19" x14ac:dyDescent="0.25">
      <c r="A93" s="22">
        <f t="shared" si="6"/>
        <v>0</v>
      </c>
      <c r="B93" s="23"/>
      <c r="C93" s="23"/>
      <c r="D93" s="24">
        <f t="shared" si="7"/>
        <v>0</v>
      </c>
      <c r="F93" s="20"/>
      <c r="G93" s="11"/>
      <c r="H93" s="11"/>
      <c r="I93" s="11"/>
      <c r="J93" s="11"/>
      <c r="K93" s="11">
        <f t="shared" si="4"/>
        <v>0</v>
      </c>
      <c r="L93" s="11">
        <f t="shared" si="5"/>
        <v>1</v>
      </c>
      <c r="M93" s="11"/>
      <c r="N93" s="11"/>
      <c r="O93" s="11"/>
      <c r="P93" s="11"/>
      <c r="Q93" s="12"/>
      <c r="R93" s="12"/>
      <c r="S93" s="13"/>
    </row>
    <row r="94" spans="1:19" x14ac:dyDescent="0.25">
      <c r="A94" s="22">
        <f t="shared" si="6"/>
        <v>0</v>
      </c>
      <c r="B94" s="23"/>
      <c r="C94" s="23"/>
      <c r="D94" s="24">
        <f t="shared" si="7"/>
        <v>0</v>
      </c>
      <c r="F94" s="20"/>
      <c r="G94" s="11"/>
      <c r="H94" s="11"/>
      <c r="I94" s="11"/>
      <c r="J94" s="11"/>
      <c r="K94" s="11">
        <f t="shared" si="4"/>
        <v>0</v>
      </c>
      <c r="L94" s="11">
        <f t="shared" si="5"/>
        <v>1</v>
      </c>
      <c r="M94" s="11"/>
      <c r="N94" s="11"/>
      <c r="O94" s="11"/>
      <c r="P94" s="11"/>
      <c r="Q94" s="12"/>
      <c r="R94" s="12"/>
      <c r="S94" s="13"/>
    </row>
    <row r="95" spans="1:19" x14ac:dyDescent="0.25">
      <c r="A95" s="22">
        <f t="shared" si="6"/>
        <v>0</v>
      </c>
      <c r="B95" s="23"/>
      <c r="C95" s="23"/>
      <c r="D95" s="24">
        <f t="shared" si="7"/>
        <v>0</v>
      </c>
      <c r="F95" s="20"/>
      <c r="G95" s="11"/>
      <c r="H95" s="11"/>
      <c r="I95" s="11"/>
      <c r="J95" s="11"/>
      <c r="K95" s="11">
        <f t="shared" si="4"/>
        <v>0</v>
      </c>
      <c r="L95" s="11">
        <f t="shared" si="5"/>
        <v>1</v>
      </c>
      <c r="M95" s="11"/>
      <c r="N95" s="11"/>
      <c r="O95" s="11"/>
      <c r="P95" s="11"/>
      <c r="Q95" s="12"/>
      <c r="R95" s="12"/>
      <c r="S95" s="13"/>
    </row>
    <row r="96" spans="1:19" x14ac:dyDescent="0.25">
      <c r="F96" s="20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2"/>
      <c r="R96" s="12"/>
      <c r="S96" s="13"/>
    </row>
    <row r="97" spans="1:19" x14ac:dyDescent="0.25">
      <c r="F97" s="20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2"/>
      <c r="R97" s="12"/>
      <c r="S97" s="13"/>
    </row>
    <row r="98" spans="1:19" ht="15.75" x14ac:dyDescent="0.25">
      <c r="A98" s="9" t="s">
        <v>116</v>
      </c>
      <c r="F98" s="15">
        <f>SUM(E108:E131)</f>
        <v>0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2"/>
      <c r="R98" s="12"/>
      <c r="S98" s="13"/>
    </row>
    <row r="99" spans="1:19" ht="24" customHeight="1" x14ac:dyDescent="0.25">
      <c r="B99" s="56" t="s">
        <v>15</v>
      </c>
      <c r="C99" s="56"/>
      <c r="D99" s="56"/>
      <c r="E99" s="56"/>
      <c r="F99" s="20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2"/>
      <c r="R99" s="12"/>
      <c r="S99" s="13"/>
    </row>
    <row r="100" spans="1:19" ht="24" customHeight="1" x14ac:dyDescent="0.25">
      <c r="B100" s="56" t="s">
        <v>16</v>
      </c>
      <c r="C100" s="56"/>
      <c r="D100" s="56"/>
      <c r="E100" s="56"/>
      <c r="F100" s="20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2"/>
      <c r="R100" s="12"/>
      <c r="S100" s="13"/>
    </row>
    <row r="101" spans="1:19" ht="14.25" customHeight="1" x14ac:dyDescent="0.25">
      <c r="B101" s="56" t="s">
        <v>17</v>
      </c>
      <c r="C101" s="56"/>
      <c r="D101" s="56"/>
      <c r="E101" s="56"/>
      <c r="F101" s="20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2"/>
      <c r="R101" s="12"/>
      <c r="S101" s="13"/>
    </row>
    <row r="102" spans="1:19" ht="24" customHeight="1" x14ac:dyDescent="0.25">
      <c r="B102" s="56" t="s">
        <v>18</v>
      </c>
      <c r="C102" s="56"/>
      <c r="D102" s="56"/>
      <c r="E102" s="56"/>
      <c r="F102" s="69"/>
      <c r="G102" s="69"/>
      <c r="H102" s="69"/>
      <c r="I102" s="69"/>
      <c r="J102" s="11"/>
      <c r="K102" s="11"/>
      <c r="L102" s="11"/>
      <c r="M102" s="11"/>
      <c r="N102" s="11"/>
      <c r="O102" s="11"/>
      <c r="P102" s="11"/>
      <c r="Q102" s="12"/>
      <c r="R102" s="12"/>
      <c r="S102" s="13"/>
    </row>
    <row r="103" spans="1:19" ht="24" customHeight="1" x14ac:dyDescent="0.25">
      <c r="B103" s="56" t="s">
        <v>19</v>
      </c>
      <c r="C103" s="56"/>
      <c r="D103" s="56"/>
      <c r="E103" s="56"/>
      <c r="F103" s="20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2"/>
      <c r="R103" s="12"/>
      <c r="S103" s="13"/>
    </row>
    <row r="104" spans="1:19" ht="24" customHeight="1" x14ac:dyDescent="0.25">
      <c r="B104" s="56" t="s">
        <v>20</v>
      </c>
      <c r="C104" s="56"/>
      <c r="D104" s="56"/>
      <c r="E104" s="56"/>
      <c r="F104" s="20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2"/>
      <c r="R104" s="12"/>
      <c r="S104" s="13"/>
    </row>
    <row r="105" spans="1:19" ht="24" customHeight="1" x14ac:dyDescent="0.25">
      <c r="B105" s="56" t="s">
        <v>21</v>
      </c>
      <c r="C105" s="56"/>
      <c r="D105" s="56"/>
      <c r="E105" s="56"/>
      <c r="F105" s="20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2"/>
      <c r="R105" s="12"/>
      <c r="S105" s="13"/>
    </row>
    <row r="106" spans="1:19" x14ac:dyDescent="0.25">
      <c r="F106" s="20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2"/>
      <c r="R106" s="12"/>
      <c r="S106" s="13"/>
    </row>
    <row r="107" spans="1:19" ht="15.75" x14ac:dyDescent="0.25">
      <c r="B107" s="21" t="s">
        <v>22</v>
      </c>
      <c r="C107" s="21" t="s">
        <v>8</v>
      </c>
      <c r="D107" s="21" t="s">
        <v>23</v>
      </c>
      <c r="E107" s="21" t="s">
        <v>9</v>
      </c>
      <c r="F107" s="20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2"/>
      <c r="R107" s="12"/>
      <c r="S107" s="13"/>
    </row>
    <row r="108" spans="1:19" x14ac:dyDescent="0.25">
      <c r="A108" s="22">
        <f>IF(B108&gt;0,1,)</f>
        <v>0</v>
      </c>
      <c r="B108" s="23"/>
      <c r="C108" s="23"/>
      <c r="D108" s="26"/>
      <c r="E108" s="24">
        <f>J108*K108*L108</f>
        <v>0</v>
      </c>
      <c r="F108" s="20"/>
      <c r="G108" s="11"/>
      <c r="H108" s="11"/>
      <c r="I108" s="11"/>
      <c r="J108" s="11">
        <f>IF(B108=$M$108,1,IF(B108=$M$109,0.5,IF(B108=$M$110,0.5,)))</f>
        <v>0</v>
      </c>
      <c r="K108" s="11">
        <f>IF(D108=$N$108,10,IF(D108=$N$109,10,IF(D108=$N$110,20,)))</f>
        <v>0</v>
      </c>
      <c r="L108" s="11">
        <f>IF(C108=0,0,IF(C108=1,1,IF(C108=2,0.6,IF(C108&gt;2,0.3,0))))</f>
        <v>0</v>
      </c>
      <c r="M108" s="11" t="s">
        <v>24</v>
      </c>
      <c r="N108" s="11" t="s">
        <v>25</v>
      </c>
      <c r="O108" s="11"/>
      <c r="P108" s="11"/>
      <c r="Q108" s="12"/>
      <c r="R108" s="12"/>
      <c r="S108" s="13"/>
    </row>
    <row r="109" spans="1:19" x14ac:dyDescent="0.25">
      <c r="A109" s="22">
        <f>IF(B109&gt;0,A108+1,)</f>
        <v>0</v>
      </c>
      <c r="B109" s="23"/>
      <c r="C109" s="23"/>
      <c r="D109" s="26"/>
      <c r="E109" s="24">
        <f t="shared" ref="E109:E131" si="8">J109*K109*L109</f>
        <v>0</v>
      </c>
      <c r="F109" s="20"/>
      <c r="G109" s="11"/>
      <c r="H109" s="11"/>
      <c r="I109" s="11"/>
      <c r="J109" s="11">
        <f>IF(B109=$M$108,1,IF(B109=$M$109,0.5,IF(B109=$M$110,0.5,)))</f>
        <v>0</v>
      </c>
      <c r="K109" s="11">
        <f t="shared" ref="K109:K131" si="9">IF(D109=$N$108,10,IF(D109=$N$109,10,IF(D109=$N$110,20,)))</f>
        <v>0</v>
      </c>
      <c r="L109" s="11">
        <f t="shared" ref="L109:L131" si="10">IF(C109=0,0,IF(C109=1,1,IF(C109=2,0.6,IF(C109&gt;2,0.3,0))))</f>
        <v>0</v>
      </c>
      <c r="M109" s="11" t="s">
        <v>26</v>
      </c>
      <c r="N109" s="11" t="s">
        <v>27</v>
      </c>
      <c r="O109" s="11"/>
      <c r="P109" s="11"/>
      <c r="Q109" s="12"/>
      <c r="R109" s="12"/>
      <c r="S109" s="13"/>
    </row>
    <row r="110" spans="1:19" x14ac:dyDescent="0.25">
      <c r="A110" s="22">
        <f>IF(B110&gt;0,A109+1,)</f>
        <v>0</v>
      </c>
      <c r="B110" s="23"/>
      <c r="C110" s="23"/>
      <c r="D110" s="26"/>
      <c r="E110" s="24">
        <f t="shared" si="8"/>
        <v>0</v>
      </c>
      <c r="F110" s="20"/>
      <c r="G110" s="11"/>
      <c r="H110" s="11"/>
      <c r="I110" s="11"/>
      <c r="J110" s="11">
        <f>IF(B110=$M$108,1,IF(B110=$M$109,0.5,IF(B110=$M$110,0.5,)))</f>
        <v>0</v>
      </c>
      <c r="K110" s="11">
        <f t="shared" si="9"/>
        <v>0</v>
      </c>
      <c r="L110" s="11">
        <f t="shared" si="10"/>
        <v>0</v>
      </c>
      <c r="M110" s="11" t="s">
        <v>28</v>
      </c>
      <c r="N110" s="11" t="s">
        <v>29</v>
      </c>
      <c r="O110" s="11"/>
      <c r="P110" s="11"/>
      <c r="Q110" s="12"/>
      <c r="R110" s="12"/>
      <c r="S110" s="13"/>
    </row>
    <row r="111" spans="1:19" x14ac:dyDescent="0.25">
      <c r="A111" s="22">
        <f t="shared" ref="A111:A131" si="11">IF(B111&gt;0,A110+1,)</f>
        <v>0</v>
      </c>
      <c r="B111" s="23"/>
      <c r="C111" s="23"/>
      <c r="D111" s="26"/>
      <c r="E111" s="24">
        <f t="shared" si="8"/>
        <v>0</v>
      </c>
      <c r="F111" s="20"/>
      <c r="G111" s="11"/>
      <c r="H111" s="11"/>
      <c r="I111" s="11"/>
      <c r="J111" s="11">
        <f t="shared" ref="J111:J131" si="12">IF(B111=$M$108,1,IF(B111=$M$109,0.5,IF(B111=$M$110,0.5,)))</f>
        <v>0</v>
      </c>
      <c r="K111" s="11">
        <f t="shared" si="9"/>
        <v>0</v>
      </c>
      <c r="L111" s="11">
        <f t="shared" si="10"/>
        <v>0</v>
      </c>
      <c r="M111" s="11"/>
      <c r="N111" s="11"/>
      <c r="O111" s="11"/>
      <c r="P111" s="11"/>
      <c r="Q111" s="12"/>
      <c r="R111" s="12"/>
      <c r="S111" s="13"/>
    </row>
    <row r="112" spans="1:19" x14ac:dyDescent="0.25">
      <c r="A112" s="22">
        <f t="shared" si="11"/>
        <v>0</v>
      </c>
      <c r="B112" s="23"/>
      <c r="C112" s="23"/>
      <c r="D112" s="26"/>
      <c r="E112" s="24">
        <f t="shared" si="8"/>
        <v>0</v>
      </c>
      <c r="F112" s="20"/>
      <c r="G112" s="11"/>
      <c r="H112" s="11"/>
      <c r="I112" s="11"/>
      <c r="J112" s="11">
        <f t="shared" si="12"/>
        <v>0</v>
      </c>
      <c r="K112" s="11">
        <f t="shared" si="9"/>
        <v>0</v>
      </c>
      <c r="L112" s="11">
        <f t="shared" si="10"/>
        <v>0</v>
      </c>
      <c r="M112" s="11"/>
      <c r="N112" s="11"/>
      <c r="O112" s="11"/>
      <c r="P112" s="11"/>
      <c r="Q112" s="12"/>
      <c r="R112" s="12"/>
      <c r="S112" s="13"/>
    </row>
    <row r="113" spans="1:19" x14ac:dyDescent="0.25">
      <c r="A113" s="22">
        <f t="shared" si="11"/>
        <v>0</v>
      </c>
      <c r="B113" s="23"/>
      <c r="C113" s="23"/>
      <c r="D113" s="26"/>
      <c r="E113" s="24">
        <f t="shared" si="8"/>
        <v>0</v>
      </c>
      <c r="F113" s="20"/>
      <c r="G113" s="11"/>
      <c r="H113" s="11"/>
      <c r="I113" s="11"/>
      <c r="J113" s="11">
        <f t="shared" si="12"/>
        <v>0</v>
      </c>
      <c r="K113" s="11">
        <f t="shared" si="9"/>
        <v>0</v>
      </c>
      <c r="L113" s="11">
        <f t="shared" si="10"/>
        <v>0</v>
      </c>
      <c r="M113" s="11"/>
      <c r="N113" s="11"/>
      <c r="O113" s="11"/>
      <c r="P113" s="11"/>
      <c r="Q113" s="12"/>
      <c r="R113" s="12"/>
      <c r="S113" s="13"/>
    </row>
    <row r="114" spans="1:19" x14ac:dyDescent="0.25">
      <c r="A114" s="22">
        <f t="shared" si="11"/>
        <v>0</v>
      </c>
      <c r="B114" s="23"/>
      <c r="C114" s="23"/>
      <c r="D114" s="26"/>
      <c r="E114" s="24">
        <f t="shared" si="8"/>
        <v>0</v>
      </c>
      <c r="F114" s="20"/>
      <c r="G114" s="11"/>
      <c r="H114" s="11"/>
      <c r="I114" s="11"/>
      <c r="J114" s="11">
        <f t="shared" si="12"/>
        <v>0</v>
      </c>
      <c r="K114" s="11">
        <f t="shared" si="9"/>
        <v>0</v>
      </c>
      <c r="L114" s="11">
        <f t="shared" si="10"/>
        <v>0</v>
      </c>
      <c r="M114" s="11"/>
      <c r="N114" s="11"/>
      <c r="O114" s="11"/>
      <c r="P114" s="11"/>
      <c r="Q114" s="12"/>
      <c r="R114" s="12"/>
      <c r="S114" s="13"/>
    </row>
    <row r="115" spans="1:19" x14ac:dyDescent="0.25">
      <c r="A115" s="22">
        <f t="shared" si="11"/>
        <v>0</v>
      </c>
      <c r="B115" s="23"/>
      <c r="C115" s="23"/>
      <c r="D115" s="26"/>
      <c r="E115" s="24">
        <f t="shared" si="8"/>
        <v>0</v>
      </c>
      <c r="F115" s="20"/>
      <c r="G115" s="11"/>
      <c r="H115" s="11"/>
      <c r="I115" s="11"/>
      <c r="J115" s="11">
        <f t="shared" si="12"/>
        <v>0</v>
      </c>
      <c r="K115" s="11">
        <f t="shared" si="9"/>
        <v>0</v>
      </c>
      <c r="L115" s="11">
        <f t="shared" si="10"/>
        <v>0</v>
      </c>
      <c r="M115" s="11"/>
      <c r="N115" s="11"/>
      <c r="O115" s="11"/>
      <c r="P115" s="11"/>
      <c r="Q115" s="12"/>
      <c r="R115" s="12"/>
      <c r="S115" s="13"/>
    </row>
    <row r="116" spans="1:19" x14ac:dyDescent="0.25">
      <c r="A116" s="22">
        <f t="shared" si="11"/>
        <v>0</v>
      </c>
      <c r="B116" s="23"/>
      <c r="C116" s="23"/>
      <c r="D116" s="26"/>
      <c r="E116" s="24">
        <f t="shared" si="8"/>
        <v>0</v>
      </c>
      <c r="F116" s="20"/>
      <c r="G116" s="11"/>
      <c r="H116" s="11"/>
      <c r="I116" s="11"/>
      <c r="J116" s="11">
        <f t="shared" si="12"/>
        <v>0</v>
      </c>
      <c r="K116" s="11">
        <f t="shared" si="9"/>
        <v>0</v>
      </c>
      <c r="L116" s="11">
        <f t="shared" si="10"/>
        <v>0</v>
      </c>
      <c r="M116" s="11"/>
      <c r="N116" s="11"/>
      <c r="O116" s="11"/>
      <c r="P116" s="11"/>
      <c r="Q116" s="12"/>
      <c r="R116" s="12"/>
      <c r="S116" s="13"/>
    </row>
    <row r="117" spans="1:19" x14ac:dyDescent="0.25">
      <c r="A117" s="22">
        <f t="shared" si="11"/>
        <v>0</v>
      </c>
      <c r="B117" s="23"/>
      <c r="C117" s="23"/>
      <c r="D117" s="26"/>
      <c r="E117" s="24">
        <f t="shared" si="8"/>
        <v>0</v>
      </c>
      <c r="F117" s="20"/>
      <c r="G117" s="11"/>
      <c r="H117" s="11"/>
      <c r="I117" s="11"/>
      <c r="J117" s="11">
        <f t="shared" si="12"/>
        <v>0</v>
      </c>
      <c r="K117" s="11">
        <f t="shared" si="9"/>
        <v>0</v>
      </c>
      <c r="L117" s="11">
        <f t="shared" si="10"/>
        <v>0</v>
      </c>
      <c r="M117" s="11"/>
      <c r="N117" s="11"/>
      <c r="O117" s="11"/>
      <c r="P117" s="11"/>
      <c r="Q117" s="12"/>
      <c r="R117" s="12"/>
      <c r="S117" s="13"/>
    </row>
    <row r="118" spans="1:19" x14ac:dyDescent="0.25">
      <c r="A118" s="22">
        <f t="shared" si="11"/>
        <v>0</v>
      </c>
      <c r="B118" s="23"/>
      <c r="C118" s="23"/>
      <c r="D118" s="26"/>
      <c r="E118" s="24">
        <f t="shared" si="8"/>
        <v>0</v>
      </c>
      <c r="F118" s="20"/>
      <c r="G118" s="11"/>
      <c r="H118" s="11"/>
      <c r="I118" s="11"/>
      <c r="J118" s="11">
        <f t="shared" si="12"/>
        <v>0</v>
      </c>
      <c r="K118" s="11">
        <f t="shared" si="9"/>
        <v>0</v>
      </c>
      <c r="L118" s="11">
        <f t="shared" si="10"/>
        <v>0</v>
      </c>
      <c r="M118" s="11"/>
      <c r="N118" s="11"/>
      <c r="O118" s="11"/>
      <c r="P118" s="11"/>
      <c r="Q118" s="12"/>
      <c r="R118" s="12"/>
      <c r="S118" s="13"/>
    </row>
    <row r="119" spans="1:19" x14ac:dyDescent="0.25">
      <c r="A119" s="22">
        <f t="shared" si="11"/>
        <v>0</v>
      </c>
      <c r="B119" s="23"/>
      <c r="C119" s="23"/>
      <c r="D119" s="26"/>
      <c r="E119" s="24">
        <f t="shared" si="8"/>
        <v>0</v>
      </c>
      <c r="F119" s="20"/>
      <c r="G119" s="11"/>
      <c r="H119" s="11"/>
      <c r="I119" s="11"/>
      <c r="J119" s="11">
        <f t="shared" si="12"/>
        <v>0</v>
      </c>
      <c r="K119" s="11">
        <f t="shared" si="9"/>
        <v>0</v>
      </c>
      <c r="L119" s="11">
        <f t="shared" si="10"/>
        <v>0</v>
      </c>
      <c r="M119" s="11"/>
      <c r="N119" s="11"/>
      <c r="O119" s="11"/>
      <c r="P119" s="11"/>
      <c r="Q119" s="12"/>
      <c r="R119" s="12"/>
      <c r="S119" s="13"/>
    </row>
    <row r="120" spans="1:19" x14ac:dyDescent="0.25">
      <c r="A120" s="22">
        <f t="shared" si="11"/>
        <v>0</v>
      </c>
      <c r="B120" s="23"/>
      <c r="C120" s="23"/>
      <c r="D120" s="26"/>
      <c r="E120" s="24">
        <f t="shared" si="8"/>
        <v>0</v>
      </c>
      <c r="F120" s="20"/>
      <c r="G120" s="11"/>
      <c r="H120" s="11"/>
      <c r="I120" s="11"/>
      <c r="J120" s="11">
        <f t="shared" si="12"/>
        <v>0</v>
      </c>
      <c r="K120" s="11">
        <f t="shared" si="9"/>
        <v>0</v>
      </c>
      <c r="L120" s="11">
        <f t="shared" si="10"/>
        <v>0</v>
      </c>
      <c r="M120" s="11"/>
      <c r="N120" s="11"/>
      <c r="O120" s="11"/>
      <c r="P120" s="11"/>
      <c r="Q120" s="12"/>
      <c r="R120" s="12"/>
      <c r="S120" s="13"/>
    </row>
    <row r="121" spans="1:19" x14ac:dyDescent="0.25">
      <c r="A121" s="22">
        <f t="shared" si="11"/>
        <v>0</v>
      </c>
      <c r="B121" s="23"/>
      <c r="C121" s="23"/>
      <c r="D121" s="26"/>
      <c r="E121" s="24">
        <f t="shared" si="8"/>
        <v>0</v>
      </c>
      <c r="F121" s="20"/>
      <c r="G121" s="11"/>
      <c r="H121" s="11"/>
      <c r="I121" s="11"/>
      <c r="J121" s="11">
        <f t="shared" si="12"/>
        <v>0</v>
      </c>
      <c r="K121" s="11">
        <f t="shared" si="9"/>
        <v>0</v>
      </c>
      <c r="L121" s="11">
        <f t="shared" si="10"/>
        <v>0</v>
      </c>
      <c r="M121" s="11"/>
      <c r="N121" s="11"/>
      <c r="O121" s="11"/>
      <c r="P121" s="11"/>
      <c r="Q121" s="12"/>
      <c r="R121" s="12"/>
      <c r="S121" s="13"/>
    </row>
    <row r="122" spans="1:19" x14ac:dyDescent="0.25">
      <c r="A122" s="22">
        <f t="shared" si="11"/>
        <v>0</v>
      </c>
      <c r="B122" s="23"/>
      <c r="C122" s="23"/>
      <c r="D122" s="26"/>
      <c r="E122" s="24">
        <f t="shared" si="8"/>
        <v>0</v>
      </c>
      <c r="F122" s="20"/>
      <c r="G122" s="11"/>
      <c r="H122" s="11"/>
      <c r="I122" s="11"/>
      <c r="J122" s="11">
        <f t="shared" si="12"/>
        <v>0</v>
      </c>
      <c r="K122" s="11">
        <f t="shared" si="9"/>
        <v>0</v>
      </c>
      <c r="L122" s="11">
        <f t="shared" si="10"/>
        <v>0</v>
      </c>
      <c r="M122" s="11"/>
      <c r="N122" s="11"/>
      <c r="O122" s="11"/>
      <c r="P122" s="11"/>
      <c r="Q122" s="12"/>
      <c r="R122" s="12"/>
      <c r="S122" s="13"/>
    </row>
    <row r="123" spans="1:19" x14ac:dyDescent="0.25">
      <c r="A123" s="22">
        <f t="shared" si="11"/>
        <v>0</v>
      </c>
      <c r="B123" s="23"/>
      <c r="C123" s="23"/>
      <c r="D123" s="26"/>
      <c r="E123" s="24">
        <f t="shared" si="8"/>
        <v>0</v>
      </c>
      <c r="F123" s="20"/>
      <c r="G123" s="11"/>
      <c r="H123" s="11"/>
      <c r="I123" s="11"/>
      <c r="J123" s="11">
        <f t="shared" si="12"/>
        <v>0</v>
      </c>
      <c r="K123" s="11">
        <f t="shared" si="9"/>
        <v>0</v>
      </c>
      <c r="L123" s="11">
        <f t="shared" si="10"/>
        <v>0</v>
      </c>
      <c r="M123" s="11"/>
      <c r="N123" s="11"/>
      <c r="O123" s="11"/>
      <c r="P123" s="11"/>
      <c r="Q123" s="12"/>
      <c r="R123" s="12"/>
      <c r="S123" s="13"/>
    </row>
    <row r="124" spans="1:19" x14ac:dyDescent="0.25">
      <c r="A124" s="22">
        <f t="shared" si="11"/>
        <v>0</v>
      </c>
      <c r="B124" s="23"/>
      <c r="C124" s="23"/>
      <c r="D124" s="26"/>
      <c r="E124" s="24">
        <f t="shared" si="8"/>
        <v>0</v>
      </c>
      <c r="F124" s="20"/>
      <c r="G124" s="11"/>
      <c r="H124" s="11"/>
      <c r="I124" s="11"/>
      <c r="J124" s="11">
        <f t="shared" si="12"/>
        <v>0</v>
      </c>
      <c r="K124" s="11">
        <f t="shared" si="9"/>
        <v>0</v>
      </c>
      <c r="L124" s="11">
        <f t="shared" si="10"/>
        <v>0</v>
      </c>
      <c r="M124" s="11"/>
      <c r="N124" s="11"/>
      <c r="O124" s="11"/>
      <c r="P124" s="11"/>
      <c r="Q124" s="12"/>
      <c r="R124" s="12"/>
      <c r="S124" s="13"/>
    </row>
    <row r="125" spans="1:19" x14ac:dyDescent="0.25">
      <c r="A125" s="22">
        <f t="shared" si="11"/>
        <v>0</v>
      </c>
      <c r="B125" s="23"/>
      <c r="C125" s="23"/>
      <c r="D125" s="26"/>
      <c r="E125" s="24">
        <f t="shared" si="8"/>
        <v>0</v>
      </c>
      <c r="F125" s="20"/>
      <c r="G125" s="11"/>
      <c r="H125" s="11"/>
      <c r="I125" s="11"/>
      <c r="J125" s="11">
        <f t="shared" si="12"/>
        <v>0</v>
      </c>
      <c r="K125" s="11">
        <f t="shared" si="9"/>
        <v>0</v>
      </c>
      <c r="L125" s="11">
        <f t="shared" si="10"/>
        <v>0</v>
      </c>
      <c r="M125" s="11"/>
      <c r="N125" s="11"/>
      <c r="O125" s="11"/>
      <c r="P125" s="11"/>
      <c r="Q125" s="12"/>
      <c r="R125" s="12"/>
      <c r="S125" s="13"/>
    </row>
    <row r="126" spans="1:19" x14ac:dyDescent="0.25">
      <c r="A126" s="22">
        <f t="shared" si="11"/>
        <v>0</v>
      </c>
      <c r="B126" s="23"/>
      <c r="C126" s="23"/>
      <c r="D126" s="26"/>
      <c r="E126" s="24">
        <f t="shared" si="8"/>
        <v>0</v>
      </c>
      <c r="F126" s="20"/>
      <c r="G126" s="11"/>
      <c r="H126" s="11"/>
      <c r="I126" s="11"/>
      <c r="J126" s="11">
        <f t="shared" si="12"/>
        <v>0</v>
      </c>
      <c r="K126" s="11">
        <f t="shared" si="9"/>
        <v>0</v>
      </c>
      <c r="L126" s="11">
        <f t="shared" si="10"/>
        <v>0</v>
      </c>
      <c r="M126" s="11"/>
      <c r="N126" s="11"/>
      <c r="O126" s="11"/>
      <c r="P126" s="11"/>
      <c r="Q126" s="12"/>
      <c r="R126" s="12"/>
      <c r="S126" s="13"/>
    </row>
    <row r="127" spans="1:19" x14ac:dyDescent="0.25">
      <c r="A127" s="22">
        <f t="shared" si="11"/>
        <v>0</v>
      </c>
      <c r="B127" s="23"/>
      <c r="C127" s="23"/>
      <c r="D127" s="26"/>
      <c r="E127" s="24">
        <f t="shared" si="8"/>
        <v>0</v>
      </c>
      <c r="F127" s="20"/>
      <c r="G127" s="11"/>
      <c r="H127" s="11"/>
      <c r="I127" s="11"/>
      <c r="J127" s="11">
        <f t="shared" si="12"/>
        <v>0</v>
      </c>
      <c r="K127" s="11">
        <f t="shared" si="9"/>
        <v>0</v>
      </c>
      <c r="L127" s="11">
        <f t="shared" si="10"/>
        <v>0</v>
      </c>
      <c r="M127" s="11"/>
      <c r="N127" s="11"/>
      <c r="O127" s="11"/>
      <c r="P127" s="11"/>
      <c r="Q127" s="12"/>
      <c r="R127" s="12"/>
      <c r="S127" s="13"/>
    </row>
    <row r="128" spans="1:19" x14ac:dyDescent="0.25">
      <c r="A128" s="22">
        <f t="shared" si="11"/>
        <v>0</v>
      </c>
      <c r="B128" s="23"/>
      <c r="C128" s="23"/>
      <c r="D128" s="26"/>
      <c r="E128" s="24">
        <f t="shared" si="8"/>
        <v>0</v>
      </c>
      <c r="F128" s="20"/>
      <c r="G128" s="11"/>
      <c r="H128" s="11"/>
      <c r="I128" s="11"/>
      <c r="J128" s="11">
        <f t="shared" si="12"/>
        <v>0</v>
      </c>
      <c r="K128" s="11">
        <f t="shared" si="9"/>
        <v>0</v>
      </c>
      <c r="L128" s="11">
        <f t="shared" si="10"/>
        <v>0</v>
      </c>
      <c r="M128" s="11"/>
      <c r="N128" s="11"/>
      <c r="O128" s="11"/>
      <c r="P128" s="11"/>
      <c r="Q128" s="12"/>
      <c r="R128" s="12"/>
      <c r="S128" s="13"/>
    </row>
    <row r="129" spans="1:19" x14ac:dyDescent="0.25">
      <c r="A129" s="22">
        <f t="shared" si="11"/>
        <v>0</v>
      </c>
      <c r="B129" s="23"/>
      <c r="C129" s="23"/>
      <c r="D129" s="26"/>
      <c r="E129" s="24">
        <f t="shared" si="8"/>
        <v>0</v>
      </c>
      <c r="F129" s="20"/>
      <c r="G129" s="11"/>
      <c r="H129" s="11"/>
      <c r="I129" s="11"/>
      <c r="J129" s="11">
        <f t="shared" si="12"/>
        <v>0</v>
      </c>
      <c r="K129" s="11">
        <f t="shared" si="9"/>
        <v>0</v>
      </c>
      <c r="L129" s="11">
        <f t="shared" si="10"/>
        <v>0</v>
      </c>
      <c r="M129" s="11"/>
      <c r="N129" s="11"/>
      <c r="O129" s="11"/>
      <c r="P129" s="11"/>
      <c r="Q129" s="12"/>
      <c r="R129" s="12"/>
      <c r="S129" s="13"/>
    </row>
    <row r="130" spans="1:19" x14ac:dyDescent="0.25">
      <c r="A130" s="22">
        <f t="shared" si="11"/>
        <v>0</v>
      </c>
      <c r="B130" s="23"/>
      <c r="C130" s="23"/>
      <c r="D130" s="26"/>
      <c r="E130" s="24">
        <f t="shared" si="8"/>
        <v>0</v>
      </c>
      <c r="F130" s="20"/>
      <c r="G130" s="11"/>
      <c r="H130" s="11"/>
      <c r="I130" s="11"/>
      <c r="J130" s="11">
        <f t="shared" si="12"/>
        <v>0</v>
      </c>
      <c r="K130" s="11">
        <f t="shared" si="9"/>
        <v>0</v>
      </c>
      <c r="L130" s="11">
        <f t="shared" si="10"/>
        <v>0</v>
      </c>
      <c r="M130" s="11"/>
      <c r="N130" s="11"/>
      <c r="O130" s="11"/>
      <c r="P130" s="11"/>
      <c r="Q130" s="12"/>
      <c r="R130" s="12"/>
      <c r="S130" s="13"/>
    </row>
    <row r="131" spans="1:19" x14ac:dyDescent="0.25">
      <c r="A131" s="22">
        <f t="shared" si="11"/>
        <v>0</v>
      </c>
      <c r="B131" s="23"/>
      <c r="C131" s="23"/>
      <c r="D131" s="26"/>
      <c r="E131" s="24">
        <f t="shared" si="8"/>
        <v>0</v>
      </c>
      <c r="F131" s="20"/>
      <c r="G131" s="11"/>
      <c r="H131" s="11"/>
      <c r="I131" s="11"/>
      <c r="J131" s="11">
        <f t="shared" si="12"/>
        <v>0</v>
      </c>
      <c r="K131" s="11">
        <f t="shared" si="9"/>
        <v>0</v>
      </c>
      <c r="L131" s="11">
        <f t="shared" si="10"/>
        <v>0</v>
      </c>
      <c r="M131" s="11"/>
      <c r="N131" s="11"/>
      <c r="O131" s="11"/>
      <c r="P131" s="11"/>
      <c r="Q131" s="12"/>
      <c r="R131" s="12"/>
      <c r="S131" s="13"/>
    </row>
    <row r="132" spans="1:19" x14ac:dyDescent="0.25">
      <c r="F132" s="20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2"/>
      <c r="R132" s="12"/>
      <c r="S132" s="13"/>
    </row>
    <row r="133" spans="1:19" x14ac:dyDescent="0.25">
      <c r="F133" s="20"/>
      <c r="G133" s="11"/>
      <c r="H133" s="11"/>
      <c r="I133" s="11"/>
      <c r="J133" s="11"/>
      <c r="K133" s="27"/>
      <c r="L133" s="11"/>
      <c r="M133" s="11"/>
      <c r="N133" s="11"/>
      <c r="O133" s="11"/>
      <c r="P133" s="11"/>
      <c r="Q133" s="12"/>
      <c r="R133" s="12"/>
      <c r="S133" s="13"/>
    </row>
    <row r="134" spans="1:19" ht="15.75" x14ac:dyDescent="0.25">
      <c r="A134" s="9" t="s">
        <v>117</v>
      </c>
      <c r="F134" s="15">
        <f>SUM(D138:D162)</f>
        <v>0</v>
      </c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2"/>
      <c r="R134" s="12"/>
      <c r="S134" s="13"/>
    </row>
    <row r="135" spans="1:19" ht="26.25" customHeight="1" x14ac:dyDescent="0.25">
      <c r="A135" s="28"/>
      <c r="B135" s="56" t="s">
        <v>30</v>
      </c>
      <c r="C135" s="56"/>
      <c r="D135" s="56"/>
      <c r="E135" s="56"/>
      <c r="F135" s="20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2"/>
      <c r="R135" s="12"/>
      <c r="S135" s="13"/>
    </row>
    <row r="136" spans="1:19" x14ac:dyDescent="0.25">
      <c r="A136" s="28"/>
      <c r="F136" s="20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2"/>
      <c r="R136" s="12"/>
      <c r="S136" s="13"/>
    </row>
    <row r="137" spans="1:19" ht="15.75" x14ac:dyDescent="0.25">
      <c r="B137" s="21" t="s">
        <v>23</v>
      </c>
      <c r="C137" s="21" t="s">
        <v>8</v>
      </c>
      <c r="D137" s="21" t="s">
        <v>9</v>
      </c>
      <c r="F137" s="20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2"/>
      <c r="R137" s="12"/>
      <c r="S137" s="13"/>
    </row>
    <row r="138" spans="1:19" x14ac:dyDescent="0.25">
      <c r="A138" s="22">
        <f>IF(B138&gt;0,1,)</f>
        <v>0</v>
      </c>
      <c r="B138" s="23"/>
      <c r="C138" s="23"/>
      <c r="D138" s="24">
        <f>K138*L138</f>
        <v>0</v>
      </c>
      <c r="F138" s="20"/>
      <c r="G138" s="11"/>
      <c r="H138" s="11"/>
      <c r="I138" s="11"/>
      <c r="J138" s="11"/>
      <c r="K138" s="11">
        <f t="shared" ref="K138:K162" si="13">IF(B138=$M$138,1.5,IF(B138=$M$139,1.5,IF(B138=$M$140,4,)))</f>
        <v>0</v>
      </c>
      <c r="L138" s="11">
        <f>IF(C138=0,0,IF(C138&lt;=2,1,IF(C138&lt;=4,0.6,IF(C138&gt;=5,0.3,0))))</f>
        <v>0</v>
      </c>
      <c r="M138" s="11" t="s">
        <v>25</v>
      </c>
      <c r="N138" s="11"/>
      <c r="O138" s="11"/>
      <c r="P138" s="11"/>
      <c r="Q138" s="12"/>
      <c r="R138" s="12"/>
      <c r="S138" s="13"/>
    </row>
    <row r="139" spans="1:19" x14ac:dyDescent="0.25">
      <c r="A139" s="22">
        <f>IF(B139&gt;0,A138+1,)</f>
        <v>0</v>
      </c>
      <c r="B139" s="23"/>
      <c r="C139" s="23"/>
      <c r="D139" s="24">
        <f t="shared" ref="D139:D162" si="14">K139*L139</f>
        <v>0</v>
      </c>
      <c r="F139" s="20"/>
      <c r="G139" s="11"/>
      <c r="H139" s="11"/>
      <c r="I139" s="11"/>
      <c r="J139" s="11"/>
      <c r="K139" s="11">
        <f t="shared" si="13"/>
        <v>0</v>
      </c>
      <c r="L139" s="11">
        <f t="shared" ref="L139:L162" si="15">IF(C139=0,0,IF(C139&lt;=2,1,IF(C139&lt;=4,0.6,IF(C139&gt;=5,0.3,0))))</f>
        <v>0</v>
      </c>
      <c r="M139" s="11" t="s">
        <v>27</v>
      </c>
      <c r="N139" s="11"/>
      <c r="O139" s="11"/>
      <c r="P139" s="11"/>
      <c r="Q139" s="12"/>
      <c r="R139" s="12"/>
      <c r="S139" s="13"/>
    </row>
    <row r="140" spans="1:19" x14ac:dyDescent="0.25">
      <c r="A140" s="22">
        <f>IF(B140&gt;0,A139+1,)</f>
        <v>0</v>
      </c>
      <c r="B140" s="23"/>
      <c r="C140" s="23"/>
      <c r="D140" s="24">
        <f t="shared" si="14"/>
        <v>0</v>
      </c>
      <c r="F140" s="20"/>
      <c r="G140" s="11"/>
      <c r="H140" s="11"/>
      <c r="I140" s="11"/>
      <c r="J140" s="11"/>
      <c r="K140" s="11">
        <f t="shared" si="13"/>
        <v>0</v>
      </c>
      <c r="L140" s="11">
        <f t="shared" si="15"/>
        <v>0</v>
      </c>
      <c r="M140" s="11" t="s">
        <v>29</v>
      </c>
      <c r="N140" s="11"/>
      <c r="O140" s="11"/>
      <c r="P140" s="11"/>
      <c r="Q140" s="12"/>
      <c r="R140" s="12"/>
      <c r="S140" s="13"/>
    </row>
    <row r="141" spans="1:19" x14ac:dyDescent="0.25">
      <c r="A141" s="22">
        <f>IF(B141&gt;0,A140+1,)</f>
        <v>0</v>
      </c>
      <c r="B141" s="23"/>
      <c r="C141" s="23"/>
      <c r="D141" s="24">
        <f t="shared" si="14"/>
        <v>0</v>
      </c>
      <c r="F141" s="20"/>
      <c r="G141" s="11"/>
      <c r="H141" s="11"/>
      <c r="I141" s="11"/>
      <c r="J141" s="11"/>
      <c r="K141" s="11">
        <f t="shared" si="13"/>
        <v>0</v>
      </c>
      <c r="L141" s="11">
        <f t="shared" si="15"/>
        <v>0</v>
      </c>
      <c r="M141" s="11"/>
      <c r="N141" s="11"/>
      <c r="O141" s="11"/>
      <c r="P141" s="11"/>
      <c r="Q141" s="12"/>
      <c r="R141" s="12"/>
      <c r="S141" s="13"/>
    </row>
    <row r="142" spans="1:19" x14ac:dyDescent="0.25">
      <c r="A142" s="22">
        <f>IF(B142&gt;0,A141+1,)</f>
        <v>0</v>
      </c>
      <c r="B142" s="23"/>
      <c r="C142" s="23"/>
      <c r="D142" s="24">
        <f t="shared" si="14"/>
        <v>0</v>
      </c>
      <c r="F142" s="20"/>
      <c r="G142" s="11"/>
      <c r="H142" s="11"/>
      <c r="I142" s="11"/>
      <c r="J142" s="11"/>
      <c r="K142" s="11">
        <f t="shared" si="13"/>
        <v>0</v>
      </c>
      <c r="L142" s="11">
        <f t="shared" si="15"/>
        <v>0</v>
      </c>
      <c r="M142" s="11"/>
      <c r="N142" s="11"/>
      <c r="O142" s="11"/>
      <c r="P142" s="11"/>
      <c r="Q142" s="12"/>
      <c r="R142" s="12"/>
      <c r="S142" s="13"/>
    </row>
    <row r="143" spans="1:19" x14ac:dyDescent="0.25">
      <c r="A143" s="22">
        <f>IF(B143&gt;0,A142+1,)</f>
        <v>0</v>
      </c>
      <c r="B143" s="23"/>
      <c r="C143" s="23"/>
      <c r="D143" s="24">
        <f t="shared" si="14"/>
        <v>0</v>
      </c>
      <c r="F143" s="20"/>
      <c r="G143" s="11"/>
      <c r="H143" s="11"/>
      <c r="I143" s="11"/>
      <c r="J143" s="11"/>
      <c r="K143" s="11">
        <f t="shared" si="13"/>
        <v>0</v>
      </c>
      <c r="L143" s="11">
        <f t="shared" si="15"/>
        <v>0</v>
      </c>
      <c r="M143" s="11"/>
      <c r="N143" s="11"/>
      <c r="O143" s="11"/>
      <c r="P143" s="11"/>
      <c r="Q143" s="12"/>
      <c r="R143" s="12"/>
      <c r="S143" s="13"/>
    </row>
    <row r="144" spans="1:19" x14ac:dyDescent="0.25">
      <c r="A144" s="22">
        <f t="shared" ref="A144:A162" si="16">IF(B144&gt;0,A143+1,)</f>
        <v>0</v>
      </c>
      <c r="B144" s="23"/>
      <c r="C144" s="23"/>
      <c r="D144" s="24">
        <f t="shared" si="14"/>
        <v>0</v>
      </c>
      <c r="F144" s="20"/>
      <c r="G144" s="11"/>
      <c r="H144" s="11"/>
      <c r="I144" s="11"/>
      <c r="J144" s="11"/>
      <c r="K144" s="11">
        <f t="shared" si="13"/>
        <v>0</v>
      </c>
      <c r="L144" s="11">
        <f t="shared" si="15"/>
        <v>0</v>
      </c>
      <c r="M144" s="11"/>
      <c r="N144" s="11"/>
      <c r="O144" s="11"/>
      <c r="P144" s="11"/>
      <c r="Q144" s="12"/>
      <c r="R144" s="12"/>
      <c r="S144" s="13"/>
    </row>
    <row r="145" spans="1:19" x14ac:dyDescent="0.25">
      <c r="A145" s="22">
        <f t="shared" si="16"/>
        <v>0</v>
      </c>
      <c r="B145" s="23"/>
      <c r="C145" s="23"/>
      <c r="D145" s="24">
        <f>K145*L145</f>
        <v>0</v>
      </c>
      <c r="F145" s="20"/>
      <c r="G145" s="11"/>
      <c r="H145" s="11"/>
      <c r="I145" s="11"/>
      <c r="J145" s="11"/>
      <c r="K145" s="11">
        <f t="shared" si="13"/>
        <v>0</v>
      </c>
      <c r="L145" s="11">
        <f t="shared" si="15"/>
        <v>0</v>
      </c>
      <c r="M145" s="11"/>
      <c r="N145" s="11"/>
      <c r="O145" s="11"/>
      <c r="P145" s="11"/>
      <c r="Q145" s="12"/>
      <c r="R145" s="12"/>
      <c r="S145" s="13"/>
    </row>
    <row r="146" spans="1:19" x14ac:dyDescent="0.25">
      <c r="A146" s="22">
        <f t="shared" si="16"/>
        <v>0</v>
      </c>
      <c r="B146" s="23"/>
      <c r="C146" s="23"/>
      <c r="D146" s="24">
        <f t="shared" si="14"/>
        <v>0</v>
      </c>
      <c r="F146" s="20"/>
      <c r="G146" s="11"/>
      <c r="H146" s="11"/>
      <c r="I146" s="11"/>
      <c r="J146" s="11"/>
      <c r="K146" s="11">
        <f t="shared" si="13"/>
        <v>0</v>
      </c>
      <c r="L146" s="11">
        <f t="shared" si="15"/>
        <v>0</v>
      </c>
      <c r="M146" s="11"/>
      <c r="N146" s="11"/>
      <c r="O146" s="11"/>
      <c r="P146" s="11"/>
      <c r="Q146" s="12"/>
      <c r="R146" s="12"/>
      <c r="S146" s="13"/>
    </row>
    <row r="147" spans="1:19" x14ac:dyDescent="0.25">
      <c r="A147" s="22">
        <f t="shared" si="16"/>
        <v>0</v>
      </c>
      <c r="B147" s="23"/>
      <c r="C147" s="23"/>
      <c r="D147" s="24">
        <f t="shared" si="14"/>
        <v>0</v>
      </c>
      <c r="F147" s="20"/>
      <c r="G147" s="11"/>
      <c r="H147" s="11"/>
      <c r="I147" s="11"/>
      <c r="J147" s="11"/>
      <c r="K147" s="11">
        <f t="shared" si="13"/>
        <v>0</v>
      </c>
      <c r="L147" s="11">
        <f t="shared" si="15"/>
        <v>0</v>
      </c>
      <c r="M147" s="11"/>
      <c r="N147" s="11"/>
      <c r="O147" s="11"/>
      <c r="P147" s="11"/>
      <c r="Q147" s="12"/>
      <c r="R147" s="12"/>
      <c r="S147" s="13"/>
    </row>
    <row r="148" spans="1:19" x14ac:dyDescent="0.25">
      <c r="A148" s="22">
        <f t="shared" si="16"/>
        <v>0</v>
      </c>
      <c r="B148" s="23"/>
      <c r="C148" s="23"/>
      <c r="D148" s="24">
        <f t="shared" si="14"/>
        <v>0</v>
      </c>
      <c r="F148" s="20"/>
      <c r="G148" s="11"/>
      <c r="H148" s="11"/>
      <c r="I148" s="11"/>
      <c r="J148" s="11"/>
      <c r="K148" s="11">
        <f t="shared" si="13"/>
        <v>0</v>
      </c>
      <c r="L148" s="11">
        <f t="shared" si="15"/>
        <v>0</v>
      </c>
      <c r="M148" s="11"/>
      <c r="N148" s="11"/>
      <c r="O148" s="11"/>
      <c r="P148" s="11"/>
      <c r="Q148" s="12"/>
      <c r="R148" s="12"/>
      <c r="S148" s="13"/>
    </row>
    <row r="149" spans="1:19" x14ac:dyDescent="0.25">
      <c r="A149" s="22">
        <f t="shared" si="16"/>
        <v>0</v>
      </c>
      <c r="B149" s="23"/>
      <c r="C149" s="23"/>
      <c r="D149" s="24">
        <f t="shared" si="14"/>
        <v>0</v>
      </c>
      <c r="F149" s="20"/>
      <c r="G149" s="11"/>
      <c r="H149" s="11"/>
      <c r="I149" s="11"/>
      <c r="J149" s="11"/>
      <c r="K149" s="11">
        <f t="shared" si="13"/>
        <v>0</v>
      </c>
      <c r="L149" s="11">
        <f t="shared" si="15"/>
        <v>0</v>
      </c>
      <c r="M149" s="11"/>
      <c r="N149" s="11"/>
      <c r="O149" s="11"/>
      <c r="P149" s="11"/>
      <c r="Q149" s="12"/>
      <c r="R149" s="12"/>
      <c r="S149" s="13"/>
    </row>
    <row r="150" spans="1:19" x14ac:dyDescent="0.25">
      <c r="A150" s="22">
        <f t="shared" si="16"/>
        <v>0</v>
      </c>
      <c r="B150" s="23"/>
      <c r="C150" s="23"/>
      <c r="D150" s="24">
        <f t="shared" si="14"/>
        <v>0</v>
      </c>
      <c r="F150" s="20"/>
      <c r="G150" s="11"/>
      <c r="H150" s="11"/>
      <c r="I150" s="11"/>
      <c r="J150" s="11"/>
      <c r="K150" s="11">
        <f t="shared" si="13"/>
        <v>0</v>
      </c>
      <c r="L150" s="11">
        <f t="shared" si="15"/>
        <v>0</v>
      </c>
      <c r="M150" s="11"/>
      <c r="N150" s="11"/>
      <c r="O150" s="11"/>
      <c r="P150" s="11"/>
      <c r="Q150" s="12"/>
      <c r="R150" s="12"/>
      <c r="S150" s="13"/>
    </row>
    <row r="151" spans="1:19" x14ac:dyDescent="0.25">
      <c r="A151" s="22">
        <f t="shared" si="16"/>
        <v>0</v>
      </c>
      <c r="B151" s="23"/>
      <c r="C151" s="23"/>
      <c r="D151" s="24">
        <f t="shared" si="14"/>
        <v>0</v>
      </c>
      <c r="F151" s="20"/>
      <c r="G151" s="11"/>
      <c r="H151" s="11"/>
      <c r="I151" s="11"/>
      <c r="J151" s="11"/>
      <c r="K151" s="11">
        <f t="shared" si="13"/>
        <v>0</v>
      </c>
      <c r="L151" s="11">
        <f t="shared" si="15"/>
        <v>0</v>
      </c>
      <c r="M151" s="11"/>
      <c r="N151" s="11"/>
      <c r="O151" s="11"/>
      <c r="P151" s="11"/>
      <c r="Q151" s="12"/>
      <c r="R151" s="12"/>
      <c r="S151" s="13"/>
    </row>
    <row r="152" spans="1:19" x14ac:dyDescent="0.25">
      <c r="A152" s="22">
        <f t="shared" si="16"/>
        <v>0</v>
      </c>
      <c r="B152" s="23"/>
      <c r="C152" s="23"/>
      <c r="D152" s="24">
        <f t="shared" si="14"/>
        <v>0</v>
      </c>
      <c r="F152" s="20"/>
      <c r="G152" s="11"/>
      <c r="H152" s="11"/>
      <c r="I152" s="11"/>
      <c r="J152" s="11"/>
      <c r="K152" s="11">
        <f t="shared" si="13"/>
        <v>0</v>
      </c>
      <c r="L152" s="11">
        <f t="shared" si="15"/>
        <v>0</v>
      </c>
      <c r="M152" s="11"/>
      <c r="N152" s="11"/>
      <c r="O152" s="11"/>
      <c r="P152" s="11"/>
      <c r="Q152" s="12"/>
      <c r="R152" s="12"/>
      <c r="S152" s="13"/>
    </row>
    <row r="153" spans="1:19" x14ac:dyDescent="0.25">
      <c r="A153" s="22">
        <f t="shared" si="16"/>
        <v>0</v>
      </c>
      <c r="B153" s="23"/>
      <c r="C153" s="23"/>
      <c r="D153" s="24">
        <f t="shared" si="14"/>
        <v>0</v>
      </c>
      <c r="F153" s="20"/>
      <c r="G153" s="11"/>
      <c r="H153" s="11"/>
      <c r="I153" s="11"/>
      <c r="J153" s="11"/>
      <c r="K153" s="11">
        <f t="shared" si="13"/>
        <v>0</v>
      </c>
      <c r="L153" s="11">
        <f t="shared" si="15"/>
        <v>0</v>
      </c>
      <c r="M153" s="11"/>
      <c r="N153" s="11"/>
      <c r="O153" s="11"/>
      <c r="P153" s="11"/>
      <c r="Q153" s="12"/>
      <c r="R153" s="12"/>
      <c r="S153" s="13"/>
    </row>
    <row r="154" spans="1:19" x14ac:dyDescent="0.25">
      <c r="A154" s="22">
        <f t="shared" si="16"/>
        <v>0</v>
      </c>
      <c r="B154" s="23"/>
      <c r="C154" s="23"/>
      <c r="D154" s="24">
        <f t="shared" si="14"/>
        <v>0</v>
      </c>
      <c r="F154" s="20"/>
      <c r="G154" s="11"/>
      <c r="H154" s="11"/>
      <c r="I154" s="11"/>
      <c r="J154" s="11"/>
      <c r="K154" s="11">
        <f t="shared" si="13"/>
        <v>0</v>
      </c>
      <c r="L154" s="11">
        <f t="shared" si="15"/>
        <v>0</v>
      </c>
      <c r="M154" s="11"/>
      <c r="N154" s="11"/>
      <c r="O154" s="11"/>
      <c r="P154" s="11"/>
      <c r="Q154" s="12"/>
      <c r="R154" s="12"/>
      <c r="S154" s="13"/>
    </row>
    <row r="155" spans="1:19" x14ac:dyDescent="0.25">
      <c r="A155" s="22">
        <f t="shared" si="16"/>
        <v>0</v>
      </c>
      <c r="B155" s="23"/>
      <c r="C155" s="23"/>
      <c r="D155" s="24">
        <f t="shared" si="14"/>
        <v>0</v>
      </c>
      <c r="F155" s="20"/>
      <c r="G155" s="11"/>
      <c r="H155" s="11"/>
      <c r="I155" s="11"/>
      <c r="J155" s="11"/>
      <c r="K155" s="11">
        <f t="shared" si="13"/>
        <v>0</v>
      </c>
      <c r="L155" s="11">
        <f t="shared" si="15"/>
        <v>0</v>
      </c>
      <c r="M155" s="11"/>
      <c r="N155" s="11"/>
      <c r="O155" s="11"/>
      <c r="P155" s="11"/>
      <c r="Q155" s="12"/>
      <c r="R155" s="12"/>
      <c r="S155" s="13"/>
    </row>
    <row r="156" spans="1:19" x14ac:dyDescent="0.25">
      <c r="A156" s="22">
        <f t="shared" si="16"/>
        <v>0</v>
      </c>
      <c r="B156" s="23"/>
      <c r="C156" s="23"/>
      <c r="D156" s="24">
        <f t="shared" si="14"/>
        <v>0</v>
      </c>
      <c r="F156" s="20"/>
      <c r="G156" s="11"/>
      <c r="H156" s="11"/>
      <c r="I156" s="11"/>
      <c r="J156" s="11"/>
      <c r="K156" s="11">
        <f t="shared" si="13"/>
        <v>0</v>
      </c>
      <c r="L156" s="11">
        <f t="shared" si="15"/>
        <v>0</v>
      </c>
      <c r="M156" s="11"/>
      <c r="N156" s="11"/>
      <c r="O156" s="11"/>
      <c r="P156" s="11"/>
      <c r="Q156" s="12"/>
      <c r="R156" s="12"/>
      <c r="S156" s="13"/>
    </row>
    <row r="157" spans="1:19" x14ac:dyDescent="0.25">
      <c r="A157" s="22">
        <f t="shared" si="16"/>
        <v>0</v>
      </c>
      <c r="B157" s="23"/>
      <c r="C157" s="23"/>
      <c r="D157" s="24">
        <f t="shared" si="14"/>
        <v>0</v>
      </c>
      <c r="F157" s="20"/>
      <c r="G157" s="11"/>
      <c r="H157" s="11"/>
      <c r="I157" s="11"/>
      <c r="J157" s="11"/>
      <c r="K157" s="11">
        <f t="shared" si="13"/>
        <v>0</v>
      </c>
      <c r="L157" s="11">
        <f t="shared" si="15"/>
        <v>0</v>
      </c>
      <c r="M157" s="11"/>
      <c r="N157" s="11"/>
      <c r="O157" s="11"/>
      <c r="P157" s="11"/>
      <c r="Q157" s="12"/>
      <c r="R157" s="12"/>
      <c r="S157" s="13"/>
    </row>
    <row r="158" spans="1:19" x14ac:dyDescent="0.25">
      <c r="A158" s="22">
        <f t="shared" si="16"/>
        <v>0</v>
      </c>
      <c r="B158" s="23"/>
      <c r="C158" s="23"/>
      <c r="D158" s="24">
        <f t="shared" si="14"/>
        <v>0</v>
      </c>
      <c r="F158" s="20"/>
      <c r="G158" s="11"/>
      <c r="H158" s="11"/>
      <c r="I158" s="11"/>
      <c r="J158" s="11"/>
      <c r="K158" s="11">
        <f t="shared" si="13"/>
        <v>0</v>
      </c>
      <c r="L158" s="11">
        <f t="shared" si="15"/>
        <v>0</v>
      </c>
      <c r="M158" s="11"/>
      <c r="N158" s="11"/>
      <c r="O158" s="11"/>
      <c r="P158" s="11"/>
      <c r="Q158" s="12"/>
      <c r="R158" s="12"/>
      <c r="S158" s="13"/>
    </row>
    <row r="159" spans="1:19" x14ac:dyDescent="0.25">
      <c r="A159" s="22">
        <f t="shared" si="16"/>
        <v>0</v>
      </c>
      <c r="B159" s="23"/>
      <c r="C159" s="23"/>
      <c r="D159" s="24">
        <f t="shared" si="14"/>
        <v>0</v>
      </c>
      <c r="F159" s="20"/>
      <c r="G159" s="11"/>
      <c r="H159" s="11"/>
      <c r="I159" s="11"/>
      <c r="J159" s="11"/>
      <c r="K159" s="11">
        <f t="shared" si="13"/>
        <v>0</v>
      </c>
      <c r="L159" s="11">
        <f t="shared" si="15"/>
        <v>0</v>
      </c>
      <c r="M159" s="11"/>
      <c r="N159" s="11"/>
      <c r="O159" s="11"/>
      <c r="P159" s="11"/>
      <c r="Q159" s="12"/>
      <c r="R159" s="12"/>
      <c r="S159" s="13"/>
    </row>
    <row r="160" spans="1:19" x14ac:dyDescent="0.25">
      <c r="A160" s="22">
        <f t="shared" si="16"/>
        <v>0</v>
      </c>
      <c r="B160" s="23"/>
      <c r="C160" s="23"/>
      <c r="D160" s="24">
        <f t="shared" si="14"/>
        <v>0</v>
      </c>
      <c r="F160" s="20"/>
      <c r="G160" s="11"/>
      <c r="H160" s="11"/>
      <c r="I160" s="11"/>
      <c r="J160" s="11"/>
      <c r="K160" s="11">
        <f t="shared" si="13"/>
        <v>0</v>
      </c>
      <c r="L160" s="11">
        <f t="shared" si="15"/>
        <v>0</v>
      </c>
      <c r="M160" s="11"/>
      <c r="N160" s="11"/>
      <c r="O160" s="11"/>
      <c r="P160" s="11"/>
      <c r="Q160" s="12"/>
      <c r="R160" s="12"/>
      <c r="S160" s="13"/>
    </row>
    <row r="161" spans="1:19" x14ac:dyDescent="0.25">
      <c r="A161" s="22">
        <f t="shared" si="16"/>
        <v>0</v>
      </c>
      <c r="B161" s="23"/>
      <c r="C161" s="23"/>
      <c r="D161" s="24">
        <f t="shared" si="14"/>
        <v>0</v>
      </c>
      <c r="F161" s="20"/>
      <c r="G161" s="11"/>
      <c r="H161" s="11"/>
      <c r="I161" s="11"/>
      <c r="J161" s="11"/>
      <c r="K161" s="11">
        <f t="shared" si="13"/>
        <v>0</v>
      </c>
      <c r="L161" s="11">
        <f t="shared" si="15"/>
        <v>0</v>
      </c>
      <c r="M161" s="11"/>
      <c r="N161" s="11"/>
      <c r="O161" s="11"/>
      <c r="P161" s="11"/>
      <c r="Q161" s="12"/>
      <c r="R161" s="12"/>
      <c r="S161" s="13"/>
    </row>
    <row r="162" spans="1:19" x14ac:dyDescent="0.25">
      <c r="A162" s="22">
        <f t="shared" si="16"/>
        <v>0</v>
      </c>
      <c r="B162" s="23"/>
      <c r="C162" s="23"/>
      <c r="D162" s="24">
        <f t="shared" si="14"/>
        <v>0</v>
      </c>
      <c r="F162" s="20"/>
      <c r="G162" s="11"/>
      <c r="H162" s="11"/>
      <c r="I162" s="11"/>
      <c r="J162" s="11"/>
      <c r="K162" s="11">
        <f t="shared" si="13"/>
        <v>0</v>
      </c>
      <c r="L162" s="11">
        <f t="shared" si="15"/>
        <v>0</v>
      </c>
      <c r="M162" s="11"/>
      <c r="N162" s="11"/>
      <c r="O162" s="11"/>
      <c r="P162" s="11"/>
      <c r="Q162" s="12"/>
      <c r="R162" s="12"/>
      <c r="S162" s="13"/>
    </row>
    <row r="165" spans="1:19" ht="15.75" x14ac:dyDescent="0.25">
      <c r="A165" s="9" t="s">
        <v>118</v>
      </c>
      <c r="F165" s="29">
        <f>SUM(F169:F189)</f>
        <v>0</v>
      </c>
    </row>
    <row r="166" spans="1:19" ht="63.75" customHeight="1" x14ac:dyDescent="0.25">
      <c r="A166" s="9"/>
      <c r="B166" s="56" t="s">
        <v>31</v>
      </c>
      <c r="C166" s="56"/>
      <c r="D166" s="56"/>
      <c r="E166" s="56"/>
      <c r="F166" s="30"/>
    </row>
    <row r="167" spans="1:19" x14ac:dyDescent="0.25">
      <c r="B167" s="31"/>
    </row>
    <row r="168" spans="1:19" ht="15.75" x14ac:dyDescent="0.25">
      <c r="B168" s="21" t="s">
        <v>23</v>
      </c>
      <c r="C168" s="66" t="s">
        <v>32</v>
      </c>
      <c r="D168" s="67"/>
      <c r="E168" s="68"/>
      <c r="F168" s="21" t="s">
        <v>9</v>
      </c>
    </row>
    <row r="169" spans="1:19" x14ac:dyDescent="0.25">
      <c r="A169" s="22">
        <f>IF(B169&gt;0,1,)</f>
        <v>0</v>
      </c>
      <c r="B169" s="23"/>
      <c r="C169" s="62"/>
      <c r="D169" s="65"/>
      <c r="E169" s="63"/>
      <c r="F169" s="24">
        <f>L169</f>
        <v>0</v>
      </c>
      <c r="L169" s="32">
        <f>IF(B169=$M$169,IF(C169=$N$169,0.75,IF(C169=$N$170,0.2,)),IF(B169=$M$170,IF(C169=$N$169,2,IF(C169=$N$170,0.5,)),0))</f>
        <v>0</v>
      </c>
      <c r="M169" s="32" t="s">
        <v>33</v>
      </c>
      <c r="N169" s="32" t="s">
        <v>34</v>
      </c>
    </row>
    <row r="170" spans="1:19" x14ac:dyDescent="0.25">
      <c r="A170" s="22">
        <f>IF(B170&gt;0,A169+1,)</f>
        <v>0</v>
      </c>
      <c r="B170" s="23"/>
      <c r="C170" s="62"/>
      <c r="D170" s="65"/>
      <c r="E170" s="63"/>
      <c r="F170" s="24">
        <f>L170</f>
        <v>0</v>
      </c>
      <c r="L170" s="32">
        <f>IF(B170=$M$169,IF(C170=$N$169,0.75,IF(C170=$N$170,0.2,)),IF(B170=$M$170,IF(C170=$N$169,2,IF(C170=$N$170,0.5,)),0))</f>
        <v>0</v>
      </c>
      <c r="M170" s="32" t="s">
        <v>29</v>
      </c>
      <c r="N170" s="32" t="s">
        <v>35</v>
      </c>
    </row>
    <row r="171" spans="1:19" x14ac:dyDescent="0.25">
      <c r="A171" s="22">
        <f>IF(B171&gt;0,A170+1,)</f>
        <v>0</v>
      </c>
      <c r="B171" s="23"/>
      <c r="C171" s="62"/>
      <c r="D171" s="65"/>
      <c r="E171" s="63"/>
      <c r="F171" s="24">
        <f>L171</f>
        <v>0</v>
      </c>
      <c r="L171" s="32">
        <f>IF(B171=$M$169,IF(C171=$N$169,0.75,IF(C171=$N$170,0.2,)),IF(B171=$M$170,IF(C171=$N$169,2,IF(C171=$N$170,0.5,)),0))</f>
        <v>0</v>
      </c>
    </row>
    <row r="172" spans="1:19" x14ac:dyDescent="0.25">
      <c r="A172" s="22">
        <f>IF(B172&gt;0,A171+1,)</f>
        <v>0</v>
      </c>
      <c r="B172" s="23"/>
      <c r="C172" s="62"/>
      <c r="D172" s="65"/>
      <c r="E172" s="63"/>
      <c r="F172" s="24">
        <f>L172</f>
        <v>0</v>
      </c>
      <c r="L172" s="32">
        <f>IF(B172=$M$169,IF(C172=$N$169,0.75,IF(C172=$N$170,0.2,)),IF(B172=$M$170,IF(C172=$N$169,2,IF(C172=$N$170,0.5,)),0))</f>
        <v>0</v>
      </c>
    </row>
    <row r="173" spans="1:19" x14ac:dyDescent="0.25">
      <c r="A173" s="22">
        <f>IF(B173&gt;0,A172+1,)</f>
        <v>0</v>
      </c>
      <c r="B173" s="23"/>
      <c r="C173" s="62"/>
      <c r="D173" s="65"/>
      <c r="E173" s="63"/>
      <c r="F173" s="24">
        <f t="shared" ref="F173:F189" si="17">L173</f>
        <v>0</v>
      </c>
      <c r="L173" s="32">
        <f t="shared" ref="L173:L189" si="18">IF(B173=$M$169,IF(C173=$N$169,0.75,IF(C173=$N$170,0.2,)),IF(B173=$M$170,IF(C173=$N$169,2,IF(C173=$N$170,0.5,)),0))</f>
        <v>0</v>
      </c>
    </row>
    <row r="174" spans="1:19" x14ac:dyDescent="0.25">
      <c r="A174" s="22">
        <f t="shared" ref="A174:A189" si="19">IF(B174&gt;0,A173+1,)</f>
        <v>0</v>
      </c>
      <c r="B174" s="23"/>
      <c r="C174" s="62"/>
      <c r="D174" s="65"/>
      <c r="E174" s="63"/>
      <c r="F174" s="24">
        <f t="shared" si="17"/>
        <v>0</v>
      </c>
      <c r="L174" s="32">
        <f t="shared" si="18"/>
        <v>0</v>
      </c>
    </row>
    <row r="175" spans="1:19" x14ac:dyDescent="0.25">
      <c r="A175" s="22">
        <f t="shared" si="19"/>
        <v>0</v>
      </c>
      <c r="B175" s="23"/>
      <c r="C175" s="62"/>
      <c r="D175" s="65"/>
      <c r="E175" s="63"/>
      <c r="F175" s="24">
        <f t="shared" si="17"/>
        <v>0</v>
      </c>
      <c r="L175" s="32">
        <f t="shared" si="18"/>
        <v>0</v>
      </c>
    </row>
    <row r="176" spans="1:19" x14ac:dyDescent="0.25">
      <c r="A176" s="22">
        <f t="shared" si="19"/>
        <v>0</v>
      </c>
      <c r="B176" s="23"/>
      <c r="C176" s="62"/>
      <c r="D176" s="65"/>
      <c r="E176" s="63"/>
      <c r="F176" s="24">
        <f t="shared" si="17"/>
        <v>0</v>
      </c>
      <c r="L176" s="32">
        <f t="shared" si="18"/>
        <v>0</v>
      </c>
    </row>
    <row r="177" spans="1:12" x14ac:dyDescent="0.25">
      <c r="A177" s="22">
        <f t="shared" si="19"/>
        <v>0</v>
      </c>
      <c r="B177" s="23"/>
      <c r="C177" s="62"/>
      <c r="D177" s="65"/>
      <c r="E177" s="63"/>
      <c r="F177" s="24">
        <f t="shared" si="17"/>
        <v>0</v>
      </c>
      <c r="L177" s="32">
        <f t="shared" si="18"/>
        <v>0</v>
      </c>
    </row>
    <row r="178" spans="1:12" x14ac:dyDescent="0.25">
      <c r="A178" s="22">
        <f t="shared" si="19"/>
        <v>0</v>
      </c>
      <c r="B178" s="23"/>
      <c r="C178" s="62"/>
      <c r="D178" s="65"/>
      <c r="E178" s="63"/>
      <c r="F178" s="24">
        <f t="shared" si="17"/>
        <v>0</v>
      </c>
      <c r="L178" s="32">
        <f t="shared" si="18"/>
        <v>0</v>
      </c>
    </row>
    <row r="179" spans="1:12" x14ac:dyDescent="0.25">
      <c r="A179" s="22">
        <f t="shared" si="19"/>
        <v>0</v>
      </c>
      <c r="B179" s="23"/>
      <c r="C179" s="62"/>
      <c r="D179" s="65"/>
      <c r="E179" s="63"/>
      <c r="F179" s="24">
        <f t="shared" si="17"/>
        <v>0</v>
      </c>
      <c r="L179" s="32">
        <f t="shared" si="18"/>
        <v>0</v>
      </c>
    </row>
    <row r="180" spans="1:12" x14ac:dyDescent="0.25">
      <c r="A180" s="22">
        <f t="shared" si="19"/>
        <v>0</v>
      </c>
      <c r="B180" s="23"/>
      <c r="C180" s="62"/>
      <c r="D180" s="65"/>
      <c r="E180" s="63"/>
      <c r="F180" s="24">
        <f t="shared" si="17"/>
        <v>0</v>
      </c>
      <c r="L180" s="32">
        <f t="shared" si="18"/>
        <v>0</v>
      </c>
    </row>
    <row r="181" spans="1:12" x14ac:dyDescent="0.25">
      <c r="A181" s="22">
        <f t="shared" si="19"/>
        <v>0</v>
      </c>
      <c r="B181" s="23"/>
      <c r="C181" s="62"/>
      <c r="D181" s="65"/>
      <c r="E181" s="63"/>
      <c r="F181" s="24">
        <f t="shared" si="17"/>
        <v>0</v>
      </c>
      <c r="L181" s="32">
        <f t="shared" si="18"/>
        <v>0</v>
      </c>
    </row>
    <row r="182" spans="1:12" x14ac:dyDescent="0.25">
      <c r="A182" s="22">
        <f t="shared" si="19"/>
        <v>0</v>
      </c>
      <c r="B182" s="23"/>
      <c r="C182" s="62"/>
      <c r="D182" s="65"/>
      <c r="E182" s="63"/>
      <c r="F182" s="24">
        <f t="shared" si="17"/>
        <v>0</v>
      </c>
      <c r="L182" s="32">
        <f t="shared" si="18"/>
        <v>0</v>
      </c>
    </row>
    <row r="183" spans="1:12" x14ac:dyDescent="0.25">
      <c r="A183" s="22">
        <f t="shared" si="19"/>
        <v>0</v>
      </c>
      <c r="B183" s="23"/>
      <c r="C183" s="62"/>
      <c r="D183" s="65"/>
      <c r="E183" s="63"/>
      <c r="F183" s="24">
        <f t="shared" si="17"/>
        <v>0</v>
      </c>
      <c r="L183" s="32">
        <f t="shared" si="18"/>
        <v>0</v>
      </c>
    </row>
    <row r="184" spans="1:12" x14ac:dyDescent="0.25">
      <c r="A184" s="22">
        <f t="shared" si="19"/>
        <v>0</v>
      </c>
      <c r="B184" s="23"/>
      <c r="C184" s="62"/>
      <c r="D184" s="65"/>
      <c r="E184" s="63"/>
      <c r="F184" s="24">
        <f t="shared" si="17"/>
        <v>0</v>
      </c>
      <c r="L184" s="32">
        <f t="shared" si="18"/>
        <v>0</v>
      </c>
    </row>
    <row r="185" spans="1:12" x14ac:dyDescent="0.25">
      <c r="A185" s="22">
        <f t="shared" si="19"/>
        <v>0</v>
      </c>
      <c r="B185" s="23"/>
      <c r="C185" s="62"/>
      <c r="D185" s="65"/>
      <c r="E185" s="63"/>
      <c r="F185" s="24">
        <f t="shared" si="17"/>
        <v>0</v>
      </c>
      <c r="L185" s="32">
        <f t="shared" si="18"/>
        <v>0</v>
      </c>
    </row>
    <row r="186" spans="1:12" x14ac:dyDescent="0.25">
      <c r="A186" s="22">
        <f t="shared" si="19"/>
        <v>0</v>
      </c>
      <c r="B186" s="23"/>
      <c r="C186" s="62"/>
      <c r="D186" s="65"/>
      <c r="E186" s="63"/>
      <c r="F186" s="24">
        <f t="shared" si="17"/>
        <v>0</v>
      </c>
      <c r="L186" s="32">
        <f t="shared" si="18"/>
        <v>0</v>
      </c>
    </row>
    <row r="187" spans="1:12" x14ac:dyDescent="0.25">
      <c r="A187" s="22">
        <f t="shared" si="19"/>
        <v>0</v>
      </c>
      <c r="B187" s="23"/>
      <c r="C187" s="62"/>
      <c r="D187" s="65"/>
      <c r="E187" s="63"/>
      <c r="F187" s="24">
        <f t="shared" si="17"/>
        <v>0</v>
      </c>
      <c r="L187" s="32">
        <f t="shared" si="18"/>
        <v>0</v>
      </c>
    </row>
    <row r="188" spans="1:12" x14ac:dyDescent="0.25">
      <c r="A188" s="22">
        <f t="shared" si="19"/>
        <v>0</v>
      </c>
      <c r="B188" s="23"/>
      <c r="C188" s="62"/>
      <c r="D188" s="65"/>
      <c r="E188" s="63"/>
      <c r="F188" s="24">
        <f t="shared" si="17"/>
        <v>0</v>
      </c>
      <c r="L188" s="32">
        <f t="shared" si="18"/>
        <v>0</v>
      </c>
    </row>
    <row r="189" spans="1:12" x14ac:dyDescent="0.25">
      <c r="A189" s="22">
        <f t="shared" si="19"/>
        <v>0</v>
      </c>
      <c r="B189" s="23"/>
      <c r="C189" s="62"/>
      <c r="D189" s="65"/>
      <c r="E189" s="63"/>
      <c r="F189" s="24">
        <f t="shared" si="17"/>
        <v>0</v>
      </c>
      <c r="L189" s="32">
        <f t="shared" si="18"/>
        <v>0</v>
      </c>
    </row>
    <row r="191" spans="1:12" ht="15.75" x14ac:dyDescent="0.25">
      <c r="A191" s="9" t="s">
        <v>119</v>
      </c>
      <c r="F191" s="29">
        <f>SUM(F195:F223)</f>
        <v>0</v>
      </c>
    </row>
    <row r="192" spans="1:12" ht="48.75" customHeight="1" x14ac:dyDescent="0.25">
      <c r="A192" s="9"/>
      <c r="B192" s="56" t="s">
        <v>36</v>
      </c>
      <c r="C192" s="56"/>
      <c r="D192" s="56"/>
      <c r="E192" s="56"/>
      <c r="F192" s="30"/>
    </row>
    <row r="194" spans="1:14" ht="31.5" x14ac:dyDescent="0.25">
      <c r="B194" s="33" t="s">
        <v>22</v>
      </c>
      <c r="C194" s="34" t="s">
        <v>37</v>
      </c>
      <c r="D194" s="33" t="s">
        <v>38</v>
      </c>
      <c r="E194" s="33" t="s">
        <v>39</v>
      </c>
      <c r="F194" s="33" t="s">
        <v>9</v>
      </c>
    </row>
    <row r="195" spans="1:14" x14ac:dyDescent="0.25">
      <c r="A195" s="22">
        <f>IF(C195&gt;0,1,)</f>
        <v>0</v>
      </c>
      <c r="B195" s="35"/>
      <c r="C195" s="35"/>
      <c r="D195" s="35"/>
      <c r="E195" s="36"/>
      <c r="F195" s="24">
        <f>(H195+I195)*K195</f>
        <v>0</v>
      </c>
      <c r="H195" s="32">
        <f>IF(C195=$L$195,3,IF(C195=$L$196,6,))</f>
        <v>0</v>
      </c>
      <c r="I195" s="32">
        <f t="shared" ref="I195:I223" si="20">IF(D195=$M$195,1,IF(E195&gt;0,IF(E195&lt;6001,2,IF(E195&lt;12001,3,J195)),0))</f>
        <v>0</v>
      </c>
      <c r="J195" s="37">
        <f>IF(INT((E195-1)/6000)+3&gt;25,25,INT((E195-1)/6000)+3)</f>
        <v>2</v>
      </c>
      <c r="K195" s="32">
        <f t="shared" ref="K195:K223" si="21">IF(B195=$N$195,1,IF(B195=$N$196,0.2,0))</f>
        <v>0</v>
      </c>
      <c r="L195" s="32" t="s">
        <v>40</v>
      </c>
      <c r="M195" s="32" t="s">
        <v>41</v>
      </c>
      <c r="N195" s="32" t="s">
        <v>42</v>
      </c>
    </row>
    <row r="196" spans="1:14" x14ac:dyDescent="0.25">
      <c r="A196" s="22">
        <f t="shared" ref="A196:A223" si="22">IF(C196&gt;0,A195+1,)</f>
        <v>0</v>
      </c>
      <c r="B196" s="35"/>
      <c r="C196" s="35"/>
      <c r="D196" s="35"/>
      <c r="E196" s="36"/>
      <c r="F196" s="24">
        <f t="shared" ref="F196:F223" si="23">(H196+I196)*K196</f>
        <v>0</v>
      </c>
      <c r="H196" s="32">
        <f t="shared" ref="H196:H223" si="24">IF(C196=$L$195,3,IF(C196=$L$196,6,))</f>
        <v>0</v>
      </c>
      <c r="I196" s="32">
        <f t="shared" si="20"/>
        <v>0</v>
      </c>
      <c r="J196" s="37">
        <f t="shared" ref="J196:J223" si="25">IF(INT((E196-1)/6000)+3&gt;25,25,INT((E196-1)/6000)+3)</f>
        <v>2</v>
      </c>
      <c r="K196" s="32">
        <f t="shared" si="21"/>
        <v>0</v>
      </c>
      <c r="L196" s="32" t="s">
        <v>43</v>
      </c>
      <c r="M196" s="32" t="s">
        <v>44</v>
      </c>
      <c r="N196" s="32" t="s">
        <v>45</v>
      </c>
    </row>
    <row r="197" spans="1:14" x14ac:dyDescent="0.25">
      <c r="A197" s="22">
        <f t="shared" si="22"/>
        <v>0</v>
      </c>
      <c r="B197" s="35"/>
      <c r="C197" s="35"/>
      <c r="D197" s="35"/>
      <c r="E197" s="36"/>
      <c r="F197" s="24">
        <f t="shared" si="23"/>
        <v>0</v>
      </c>
      <c r="H197" s="32">
        <f t="shared" si="24"/>
        <v>0</v>
      </c>
      <c r="I197" s="32">
        <f t="shared" si="20"/>
        <v>0</v>
      </c>
      <c r="J197" s="37">
        <f t="shared" si="25"/>
        <v>2</v>
      </c>
      <c r="K197" s="32">
        <f t="shared" si="21"/>
        <v>0</v>
      </c>
      <c r="L197" s="32" t="s">
        <v>46</v>
      </c>
    </row>
    <row r="198" spans="1:14" x14ac:dyDescent="0.25">
      <c r="A198" s="22">
        <f t="shared" si="22"/>
        <v>0</v>
      </c>
      <c r="B198" s="35"/>
      <c r="C198" s="35"/>
      <c r="D198" s="35"/>
      <c r="E198" s="36"/>
      <c r="F198" s="24">
        <f t="shared" si="23"/>
        <v>0</v>
      </c>
      <c r="H198" s="32">
        <f t="shared" si="24"/>
        <v>0</v>
      </c>
      <c r="I198" s="32">
        <f t="shared" si="20"/>
        <v>0</v>
      </c>
      <c r="J198" s="37">
        <f t="shared" si="25"/>
        <v>2</v>
      </c>
      <c r="K198" s="32">
        <f t="shared" si="21"/>
        <v>0</v>
      </c>
      <c r="L198" s="32"/>
    </row>
    <row r="199" spans="1:14" x14ac:dyDescent="0.25">
      <c r="A199" s="22">
        <f t="shared" si="22"/>
        <v>0</v>
      </c>
      <c r="B199" s="35"/>
      <c r="C199" s="35"/>
      <c r="D199" s="35"/>
      <c r="E199" s="36"/>
      <c r="F199" s="24">
        <f t="shared" si="23"/>
        <v>0</v>
      </c>
      <c r="H199" s="32">
        <f t="shared" si="24"/>
        <v>0</v>
      </c>
      <c r="I199" s="32">
        <f t="shared" si="20"/>
        <v>0</v>
      </c>
      <c r="J199" s="37">
        <f t="shared" si="25"/>
        <v>2</v>
      </c>
      <c r="K199" s="32">
        <f t="shared" si="21"/>
        <v>0</v>
      </c>
      <c r="L199" s="32"/>
    </row>
    <row r="200" spans="1:14" x14ac:dyDescent="0.25">
      <c r="A200" s="22">
        <f t="shared" si="22"/>
        <v>0</v>
      </c>
      <c r="B200" s="35"/>
      <c r="C200" s="35"/>
      <c r="D200" s="35"/>
      <c r="E200" s="36"/>
      <c r="F200" s="24">
        <f t="shared" si="23"/>
        <v>0</v>
      </c>
      <c r="H200" s="32">
        <f t="shared" si="24"/>
        <v>0</v>
      </c>
      <c r="I200" s="32">
        <f t="shared" si="20"/>
        <v>0</v>
      </c>
      <c r="J200" s="37">
        <f t="shared" si="25"/>
        <v>2</v>
      </c>
      <c r="K200" s="32">
        <f t="shared" si="21"/>
        <v>0</v>
      </c>
      <c r="L200" s="32"/>
    </row>
    <row r="201" spans="1:14" x14ac:dyDescent="0.25">
      <c r="A201" s="22">
        <f t="shared" si="22"/>
        <v>0</v>
      </c>
      <c r="B201" s="35"/>
      <c r="C201" s="35"/>
      <c r="D201" s="35"/>
      <c r="E201" s="36"/>
      <c r="F201" s="24">
        <f t="shared" si="23"/>
        <v>0</v>
      </c>
      <c r="H201" s="32">
        <f t="shared" si="24"/>
        <v>0</v>
      </c>
      <c r="I201" s="32">
        <f t="shared" si="20"/>
        <v>0</v>
      </c>
      <c r="J201" s="37">
        <f t="shared" si="25"/>
        <v>2</v>
      </c>
      <c r="K201" s="32">
        <f t="shared" si="21"/>
        <v>0</v>
      </c>
      <c r="L201" s="32"/>
    </row>
    <row r="202" spans="1:14" x14ac:dyDescent="0.25">
      <c r="A202" s="22">
        <f t="shared" si="22"/>
        <v>0</v>
      </c>
      <c r="B202" s="35"/>
      <c r="C202" s="35"/>
      <c r="D202" s="35"/>
      <c r="E202" s="36"/>
      <c r="F202" s="24">
        <f t="shared" si="23"/>
        <v>0</v>
      </c>
      <c r="H202" s="32">
        <f t="shared" si="24"/>
        <v>0</v>
      </c>
      <c r="I202" s="32">
        <f t="shared" si="20"/>
        <v>0</v>
      </c>
      <c r="J202" s="37">
        <f t="shared" si="25"/>
        <v>2</v>
      </c>
      <c r="K202" s="32">
        <f t="shared" si="21"/>
        <v>0</v>
      </c>
      <c r="L202" s="32"/>
    </row>
    <row r="203" spans="1:14" x14ac:dyDescent="0.25">
      <c r="A203" s="22">
        <f t="shared" si="22"/>
        <v>0</v>
      </c>
      <c r="B203" s="35"/>
      <c r="C203" s="35"/>
      <c r="D203" s="35"/>
      <c r="E203" s="36"/>
      <c r="F203" s="24">
        <f t="shared" si="23"/>
        <v>0</v>
      </c>
      <c r="H203" s="32">
        <f t="shared" si="24"/>
        <v>0</v>
      </c>
      <c r="I203" s="32">
        <f t="shared" si="20"/>
        <v>0</v>
      </c>
      <c r="J203" s="37">
        <f t="shared" si="25"/>
        <v>2</v>
      </c>
      <c r="K203" s="32">
        <f t="shared" si="21"/>
        <v>0</v>
      </c>
      <c r="L203" s="32"/>
    </row>
    <row r="204" spans="1:14" x14ac:dyDescent="0.25">
      <c r="A204" s="22">
        <f t="shared" si="22"/>
        <v>0</v>
      </c>
      <c r="B204" s="35"/>
      <c r="C204" s="35"/>
      <c r="D204" s="35"/>
      <c r="E204" s="36"/>
      <c r="F204" s="24">
        <f t="shared" si="23"/>
        <v>0</v>
      </c>
      <c r="H204" s="32">
        <f t="shared" si="24"/>
        <v>0</v>
      </c>
      <c r="I204" s="32">
        <f t="shared" si="20"/>
        <v>0</v>
      </c>
      <c r="J204" s="37">
        <f t="shared" si="25"/>
        <v>2</v>
      </c>
      <c r="K204" s="32">
        <f t="shared" si="21"/>
        <v>0</v>
      </c>
      <c r="L204" s="32"/>
    </row>
    <row r="205" spans="1:14" x14ac:dyDescent="0.25">
      <c r="A205" s="22">
        <f t="shared" si="22"/>
        <v>0</v>
      </c>
      <c r="B205" s="35"/>
      <c r="C205" s="35"/>
      <c r="D205" s="35"/>
      <c r="E205" s="36"/>
      <c r="F205" s="24">
        <f t="shared" si="23"/>
        <v>0</v>
      </c>
      <c r="H205" s="32">
        <f t="shared" si="24"/>
        <v>0</v>
      </c>
      <c r="I205" s="32">
        <f t="shared" si="20"/>
        <v>0</v>
      </c>
      <c r="J205" s="37">
        <f t="shared" si="25"/>
        <v>2</v>
      </c>
      <c r="K205" s="32">
        <f t="shared" si="21"/>
        <v>0</v>
      </c>
      <c r="L205" s="32"/>
    </row>
    <row r="206" spans="1:14" x14ac:dyDescent="0.25">
      <c r="A206" s="22">
        <f t="shared" si="22"/>
        <v>0</v>
      </c>
      <c r="B206" s="35"/>
      <c r="C206" s="35"/>
      <c r="D206" s="35"/>
      <c r="E206" s="36"/>
      <c r="F206" s="24">
        <f t="shared" si="23"/>
        <v>0</v>
      </c>
      <c r="H206" s="32">
        <f t="shared" si="24"/>
        <v>0</v>
      </c>
      <c r="I206" s="32">
        <f t="shared" si="20"/>
        <v>0</v>
      </c>
      <c r="J206" s="37">
        <f t="shared" si="25"/>
        <v>2</v>
      </c>
      <c r="K206" s="32">
        <f t="shared" si="21"/>
        <v>0</v>
      </c>
      <c r="L206" s="32"/>
    </row>
    <row r="207" spans="1:14" x14ac:dyDescent="0.25">
      <c r="A207" s="22">
        <f t="shared" si="22"/>
        <v>0</v>
      </c>
      <c r="B207" s="35"/>
      <c r="C207" s="35"/>
      <c r="D207" s="35"/>
      <c r="E207" s="36"/>
      <c r="F207" s="24">
        <f t="shared" si="23"/>
        <v>0</v>
      </c>
      <c r="H207" s="32">
        <f t="shared" si="24"/>
        <v>0</v>
      </c>
      <c r="I207" s="32">
        <f t="shared" si="20"/>
        <v>0</v>
      </c>
      <c r="J207" s="37">
        <f t="shared" si="25"/>
        <v>2</v>
      </c>
      <c r="K207" s="32">
        <f t="shared" si="21"/>
        <v>0</v>
      </c>
      <c r="L207" s="32"/>
    </row>
    <row r="208" spans="1:14" x14ac:dyDescent="0.25">
      <c r="A208" s="22">
        <f t="shared" si="22"/>
        <v>0</v>
      </c>
      <c r="B208" s="35"/>
      <c r="C208" s="35"/>
      <c r="D208" s="35"/>
      <c r="E208" s="36"/>
      <c r="F208" s="24">
        <f t="shared" si="23"/>
        <v>0</v>
      </c>
      <c r="H208" s="32">
        <f t="shared" si="24"/>
        <v>0</v>
      </c>
      <c r="I208" s="32">
        <f t="shared" si="20"/>
        <v>0</v>
      </c>
      <c r="J208" s="37">
        <f t="shared" si="25"/>
        <v>2</v>
      </c>
      <c r="K208" s="32">
        <f t="shared" si="21"/>
        <v>0</v>
      </c>
      <c r="L208" s="32"/>
    </row>
    <row r="209" spans="1:12" x14ac:dyDescent="0.25">
      <c r="A209" s="22">
        <f t="shared" si="22"/>
        <v>0</v>
      </c>
      <c r="B209" s="35"/>
      <c r="C209" s="35"/>
      <c r="D209" s="35"/>
      <c r="E209" s="36"/>
      <c r="F209" s="24">
        <f t="shared" si="23"/>
        <v>0</v>
      </c>
      <c r="H209" s="32">
        <f t="shared" si="24"/>
        <v>0</v>
      </c>
      <c r="I209" s="32">
        <f t="shared" si="20"/>
        <v>0</v>
      </c>
      <c r="J209" s="37">
        <f t="shared" si="25"/>
        <v>2</v>
      </c>
      <c r="K209" s="32">
        <f t="shared" si="21"/>
        <v>0</v>
      </c>
      <c r="L209" s="32"/>
    </row>
    <row r="210" spans="1:12" x14ac:dyDescent="0.25">
      <c r="A210" s="22">
        <f t="shared" si="22"/>
        <v>0</v>
      </c>
      <c r="B210" s="35"/>
      <c r="C210" s="35"/>
      <c r="D210" s="35"/>
      <c r="E210" s="36"/>
      <c r="F210" s="24">
        <f t="shared" si="23"/>
        <v>0</v>
      </c>
      <c r="H210" s="32">
        <f t="shared" si="24"/>
        <v>0</v>
      </c>
      <c r="I210" s="32">
        <f t="shared" si="20"/>
        <v>0</v>
      </c>
      <c r="J210" s="37">
        <f t="shared" si="25"/>
        <v>2</v>
      </c>
      <c r="K210" s="32">
        <f t="shared" si="21"/>
        <v>0</v>
      </c>
      <c r="L210" s="32"/>
    </row>
    <row r="211" spans="1:12" x14ac:dyDescent="0.25">
      <c r="A211" s="22">
        <f t="shared" si="22"/>
        <v>0</v>
      </c>
      <c r="B211" s="35"/>
      <c r="C211" s="35"/>
      <c r="D211" s="35"/>
      <c r="E211" s="36"/>
      <c r="F211" s="24">
        <f t="shared" si="23"/>
        <v>0</v>
      </c>
      <c r="H211" s="32">
        <f t="shared" si="24"/>
        <v>0</v>
      </c>
      <c r="I211" s="32">
        <f t="shared" si="20"/>
        <v>0</v>
      </c>
      <c r="J211" s="37">
        <f t="shared" si="25"/>
        <v>2</v>
      </c>
      <c r="K211" s="32">
        <f t="shared" si="21"/>
        <v>0</v>
      </c>
      <c r="L211" s="32"/>
    </row>
    <row r="212" spans="1:12" x14ac:dyDescent="0.25">
      <c r="A212" s="22">
        <f t="shared" si="22"/>
        <v>0</v>
      </c>
      <c r="B212" s="35"/>
      <c r="C212" s="35"/>
      <c r="D212" s="35"/>
      <c r="E212" s="36"/>
      <c r="F212" s="24">
        <f t="shared" si="23"/>
        <v>0</v>
      </c>
      <c r="H212" s="32">
        <f t="shared" si="24"/>
        <v>0</v>
      </c>
      <c r="I212" s="32">
        <f t="shared" si="20"/>
        <v>0</v>
      </c>
      <c r="J212" s="37">
        <f t="shared" si="25"/>
        <v>2</v>
      </c>
      <c r="K212" s="32">
        <f t="shared" si="21"/>
        <v>0</v>
      </c>
      <c r="L212" s="32"/>
    </row>
    <row r="213" spans="1:12" x14ac:dyDescent="0.25">
      <c r="A213" s="22">
        <f t="shared" si="22"/>
        <v>0</v>
      </c>
      <c r="B213" s="35"/>
      <c r="C213" s="35"/>
      <c r="D213" s="35"/>
      <c r="E213" s="36"/>
      <c r="F213" s="24">
        <f t="shared" si="23"/>
        <v>0</v>
      </c>
      <c r="H213" s="32">
        <f t="shared" si="24"/>
        <v>0</v>
      </c>
      <c r="I213" s="32">
        <f t="shared" si="20"/>
        <v>0</v>
      </c>
      <c r="J213" s="37">
        <f t="shared" si="25"/>
        <v>2</v>
      </c>
      <c r="K213" s="32">
        <f t="shared" si="21"/>
        <v>0</v>
      </c>
      <c r="L213" s="32"/>
    </row>
    <row r="214" spans="1:12" x14ac:dyDescent="0.25">
      <c r="A214" s="22">
        <f t="shared" si="22"/>
        <v>0</v>
      </c>
      <c r="B214" s="35"/>
      <c r="C214" s="35"/>
      <c r="D214" s="35"/>
      <c r="E214" s="36"/>
      <c r="F214" s="24">
        <f t="shared" si="23"/>
        <v>0</v>
      </c>
      <c r="H214" s="32">
        <f t="shared" si="24"/>
        <v>0</v>
      </c>
      <c r="I214" s="32">
        <f t="shared" si="20"/>
        <v>0</v>
      </c>
      <c r="J214" s="37">
        <f t="shared" si="25"/>
        <v>2</v>
      </c>
      <c r="K214" s="32">
        <f t="shared" si="21"/>
        <v>0</v>
      </c>
      <c r="L214" s="32"/>
    </row>
    <row r="215" spans="1:12" x14ac:dyDescent="0.25">
      <c r="A215" s="22">
        <f t="shared" si="22"/>
        <v>0</v>
      </c>
      <c r="B215" s="35"/>
      <c r="C215" s="35"/>
      <c r="D215" s="35"/>
      <c r="E215" s="36"/>
      <c r="F215" s="24">
        <f t="shared" si="23"/>
        <v>0</v>
      </c>
      <c r="H215" s="32">
        <f t="shared" si="24"/>
        <v>0</v>
      </c>
      <c r="I215" s="32">
        <f t="shared" si="20"/>
        <v>0</v>
      </c>
      <c r="J215" s="37">
        <f t="shared" si="25"/>
        <v>2</v>
      </c>
      <c r="K215" s="32">
        <f t="shared" si="21"/>
        <v>0</v>
      </c>
      <c r="L215" s="32"/>
    </row>
    <row r="216" spans="1:12" x14ac:dyDescent="0.25">
      <c r="A216" s="22">
        <f t="shared" si="22"/>
        <v>0</v>
      </c>
      <c r="B216" s="35"/>
      <c r="C216" s="35"/>
      <c r="D216" s="35"/>
      <c r="E216" s="36"/>
      <c r="F216" s="24">
        <f t="shared" si="23"/>
        <v>0</v>
      </c>
      <c r="H216" s="32">
        <f t="shared" si="24"/>
        <v>0</v>
      </c>
      <c r="I216" s="32">
        <f t="shared" si="20"/>
        <v>0</v>
      </c>
      <c r="J216" s="37">
        <f t="shared" si="25"/>
        <v>2</v>
      </c>
      <c r="K216" s="32">
        <f t="shared" si="21"/>
        <v>0</v>
      </c>
      <c r="L216" s="32"/>
    </row>
    <row r="217" spans="1:12" x14ac:dyDescent="0.25">
      <c r="A217" s="22">
        <f t="shared" si="22"/>
        <v>0</v>
      </c>
      <c r="B217" s="35"/>
      <c r="C217" s="35"/>
      <c r="D217" s="35"/>
      <c r="E217" s="36"/>
      <c r="F217" s="24">
        <f t="shared" si="23"/>
        <v>0</v>
      </c>
      <c r="H217" s="32">
        <f t="shared" si="24"/>
        <v>0</v>
      </c>
      <c r="I217" s="32">
        <f t="shared" si="20"/>
        <v>0</v>
      </c>
      <c r="J217" s="37">
        <f t="shared" si="25"/>
        <v>2</v>
      </c>
      <c r="K217" s="32">
        <f t="shared" si="21"/>
        <v>0</v>
      </c>
      <c r="L217" s="32"/>
    </row>
    <row r="218" spans="1:12" x14ac:dyDescent="0.25">
      <c r="A218" s="22">
        <f t="shared" si="22"/>
        <v>0</v>
      </c>
      <c r="B218" s="35"/>
      <c r="C218" s="35"/>
      <c r="D218" s="35"/>
      <c r="E218" s="36"/>
      <c r="F218" s="24">
        <f t="shared" si="23"/>
        <v>0</v>
      </c>
      <c r="H218" s="32">
        <f t="shared" si="24"/>
        <v>0</v>
      </c>
      <c r="I218" s="32">
        <f t="shared" si="20"/>
        <v>0</v>
      </c>
      <c r="J218" s="37">
        <f t="shared" si="25"/>
        <v>2</v>
      </c>
      <c r="K218" s="32">
        <f t="shared" si="21"/>
        <v>0</v>
      </c>
      <c r="L218" s="32"/>
    </row>
    <row r="219" spans="1:12" x14ac:dyDescent="0.25">
      <c r="A219" s="22">
        <f t="shared" si="22"/>
        <v>0</v>
      </c>
      <c r="B219" s="35"/>
      <c r="C219" s="35"/>
      <c r="D219" s="35"/>
      <c r="E219" s="36"/>
      <c r="F219" s="24">
        <f t="shared" si="23"/>
        <v>0</v>
      </c>
      <c r="H219" s="32">
        <f t="shared" si="24"/>
        <v>0</v>
      </c>
      <c r="I219" s="32">
        <f t="shared" si="20"/>
        <v>0</v>
      </c>
      <c r="J219" s="37">
        <f t="shared" si="25"/>
        <v>2</v>
      </c>
      <c r="K219" s="32">
        <f t="shared" si="21"/>
        <v>0</v>
      </c>
      <c r="L219" s="32"/>
    </row>
    <row r="220" spans="1:12" x14ac:dyDescent="0.25">
      <c r="A220" s="22">
        <f t="shared" si="22"/>
        <v>0</v>
      </c>
      <c r="B220" s="35"/>
      <c r="C220" s="35"/>
      <c r="D220" s="35"/>
      <c r="E220" s="36"/>
      <c r="F220" s="24">
        <f t="shared" si="23"/>
        <v>0</v>
      </c>
      <c r="H220" s="32">
        <f t="shared" si="24"/>
        <v>0</v>
      </c>
      <c r="I220" s="32">
        <f t="shared" si="20"/>
        <v>0</v>
      </c>
      <c r="J220" s="37">
        <f t="shared" si="25"/>
        <v>2</v>
      </c>
      <c r="K220" s="32">
        <f t="shared" si="21"/>
        <v>0</v>
      </c>
      <c r="L220" s="32"/>
    </row>
    <row r="221" spans="1:12" x14ac:dyDescent="0.25">
      <c r="A221" s="22">
        <f t="shared" si="22"/>
        <v>0</v>
      </c>
      <c r="B221" s="35"/>
      <c r="C221" s="35"/>
      <c r="D221" s="35"/>
      <c r="E221" s="36"/>
      <c r="F221" s="24">
        <f t="shared" si="23"/>
        <v>0</v>
      </c>
      <c r="H221" s="32">
        <f t="shared" si="24"/>
        <v>0</v>
      </c>
      <c r="I221" s="32">
        <f t="shared" si="20"/>
        <v>0</v>
      </c>
      <c r="J221" s="37">
        <f t="shared" si="25"/>
        <v>2</v>
      </c>
      <c r="K221" s="32">
        <f t="shared" si="21"/>
        <v>0</v>
      </c>
      <c r="L221" s="32"/>
    </row>
    <row r="222" spans="1:12" x14ac:dyDescent="0.25">
      <c r="A222" s="22">
        <f t="shared" si="22"/>
        <v>0</v>
      </c>
      <c r="B222" s="35"/>
      <c r="C222" s="35"/>
      <c r="D222" s="35"/>
      <c r="E222" s="36"/>
      <c r="F222" s="24">
        <f t="shared" si="23"/>
        <v>0</v>
      </c>
      <c r="H222" s="32">
        <f t="shared" si="24"/>
        <v>0</v>
      </c>
      <c r="I222" s="32">
        <f t="shared" si="20"/>
        <v>0</v>
      </c>
      <c r="J222" s="37">
        <f t="shared" si="25"/>
        <v>2</v>
      </c>
      <c r="K222" s="32">
        <f t="shared" si="21"/>
        <v>0</v>
      </c>
      <c r="L222" s="32"/>
    </row>
    <row r="223" spans="1:12" x14ac:dyDescent="0.25">
      <c r="A223" s="22">
        <f t="shared" si="22"/>
        <v>0</v>
      </c>
      <c r="B223" s="35"/>
      <c r="C223" s="35"/>
      <c r="D223" s="35"/>
      <c r="E223" s="36"/>
      <c r="F223" s="24">
        <f t="shared" si="23"/>
        <v>0</v>
      </c>
      <c r="H223" s="32">
        <f t="shared" si="24"/>
        <v>0</v>
      </c>
      <c r="I223" s="32">
        <f t="shared" si="20"/>
        <v>0</v>
      </c>
      <c r="J223" s="37">
        <f t="shared" si="25"/>
        <v>2</v>
      </c>
      <c r="K223" s="32">
        <f t="shared" si="21"/>
        <v>0</v>
      </c>
      <c r="L223" s="32"/>
    </row>
    <row r="226" spans="1:11" ht="15.75" x14ac:dyDescent="0.25">
      <c r="A226" s="9" t="s">
        <v>120</v>
      </c>
      <c r="F226" s="29">
        <f>SUM(E230:E247)</f>
        <v>0</v>
      </c>
    </row>
    <row r="227" spans="1:11" ht="26.25" customHeight="1" x14ac:dyDescent="0.25">
      <c r="A227" s="9"/>
      <c r="B227" s="56" t="s">
        <v>48</v>
      </c>
      <c r="C227" s="56"/>
      <c r="D227" s="56"/>
      <c r="E227" s="56"/>
      <c r="F227" s="30"/>
    </row>
    <row r="229" spans="1:11" ht="15.75" x14ac:dyDescent="0.25">
      <c r="B229" s="58" t="s">
        <v>22</v>
      </c>
      <c r="C229" s="59"/>
      <c r="D229" s="21" t="s">
        <v>39</v>
      </c>
      <c r="E229" s="21" t="s">
        <v>9</v>
      </c>
    </row>
    <row r="230" spans="1:11" x14ac:dyDescent="0.25">
      <c r="A230" s="22">
        <f>IF(D230&gt;0,1,)</f>
        <v>0</v>
      </c>
      <c r="B230" s="62"/>
      <c r="C230" s="63"/>
      <c r="D230" s="38"/>
      <c r="E230" s="39">
        <f>I230*K230</f>
        <v>0</v>
      </c>
      <c r="I230" s="32">
        <f>IF(D230&gt;0,IF(D230&lt;6001,0.5,IF(D230&lt;18001,2,J230)),0)</f>
        <v>0</v>
      </c>
      <c r="J230" s="40">
        <f>IF(INT((D230-1)/6000+2)&gt;25, 25, INT((D230-1)/6000+2))/2</f>
        <v>0.5</v>
      </c>
      <c r="K230" s="32">
        <f>IF(B230=$N$195,1,IF(B230=$N$196,0.2,0))</f>
        <v>0</v>
      </c>
    </row>
    <row r="231" spans="1:11" x14ac:dyDescent="0.25">
      <c r="A231" s="22">
        <f t="shared" ref="A231:A247" si="26">IF(D231&gt;0,A230+1,)</f>
        <v>0</v>
      </c>
      <c r="B231" s="62"/>
      <c r="C231" s="63"/>
      <c r="D231" s="38"/>
      <c r="E231" s="39">
        <f>I231*K231</f>
        <v>0</v>
      </c>
      <c r="I231" s="32">
        <f>IF(D231&gt;0,IF(D231&lt;6001,0.5,IF(D231&lt;18001,2,J231)),0)</f>
        <v>0</v>
      </c>
      <c r="J231" s="40">
        <f>IF(INT((D231-1)/6000+2)&gt;25, 25, INT((D231-1)/6000+2))/2</f>
        <v>0.5</v>
      </c>
      <c r="K231" s="32">
        <f>IF(B231=$N$195,1,IF(B231=$N$196,0.2,0))</f>
        <v>0</v>
      </c>
    </row>
    <row r="232" spans="1:11" x14ac:dyDescent="0.25">
      <c r="A232" s="22">
        <f t="shared" si="26"/>
        <v>0</v>
      </c>
      <c r="B232" s="62"/>
      <c r="C232" s="63"/>
      <c r="D232" s="38"/>
      <c r="E232" s="39">
        <f>I232*K232</f>
        <v>0</v>
      </c>
      <c r="I232" s="32">
        <f>IF(D232&gt;0,IF(D232&lt;6001,0.5,IF(D232&lt;18001,2,J232)),0)</f>
        <v>0</v>
      </c>
      <c r="J232" s="40">
        <f>IF(INT((D232-1)/6000+2)&gt;25, 25, INT((D232-1)/6000+2))/2</f>
        <v>0.5</v>
      </c>
      <c r="K232" s="32">
        <f>IF(B232=$N$195,1,IF(B232=$N$196,0.2,0))</f>
        <v>0</v>
      </c>
    </row>
    <row r="233" spans="1:11" x14ac:dyDescent="0.25">
      <c r="A233" s="22">
        <f t="shared" si="26"/>
        <v>0</v>
      </c>
      <c r="B233" s="62"/>
      <c r="C233" s="63"/>
      <c r="D233" s="38"/>
      <c r="E233" s="39">
        <f>I233*K233</f>
        <v>0</v>
      </c>
      <c r="I233" s="32">
        <f>IF(D233&gt;0,IF(D233&lt;6001,0.5,IF(D233&lt;18001,2,J233)),0)</f>
        <v>0</v>
      </c>
      <c r="J233" s="40">
        <f>IF(INT((D233-1)/6000+2)&gt;25, 25, INT((D233-1)/6000+2))/2</f>
        <v>0.5</v>
      </c>
      <c r="K233" s="32">
        <f>IF(B233=$N$195,1,IF(B233=$N$196,0.2,0))</f>
        <v>0</v>
      </c>
    </row>
    <row r="234" spans="1:11" x14ac:dyDescent="0.25">
      <c r="A234" s="22">
        <f t="shared" si="26"/>
        <v>0</v>
      </c>
      <c r="B234" s="62"/>
      <c r="C234" s="63"/>
      <c r="D234" s="38"/>
      <c r="E234" s="39">
        <f t="shared" ref="E234:E247" si="27">I234*K234</f>
        <v>0</v>
      </c>
      <c r="I234" s="32">
        <f t="shared" ref="I234:I247" si="28">IF(D234&gt;0,IF(D234&lt;6001,0.5,IF(D234&lt;18001,2,J234)),0)</f>
        <v>0</v>
      </c>
      <c r="J234" s="40">
        <f t="shared" ref="J234:J247" si="29">IF(INT((D234-1)/6000+2)&gt;25, 25, INT((D234-1)/6000+2))/2</f>
        <v>0.5</v>
      </c>
      <c r="K234" s="32">
        <f t="shared" ref="K234:K247" si="30">IF(B234=$N$195,1,IF(B234=$N$196,0.2,0))</f>
        <v>0</v>
      </c>
    </row>
    <row r="235" spans="1:11" x14ac:dyDescent="0.25">
      <c r="A235" s="22">
        <f t="shared" si="26"/>
        <v>0</v>
      </c>
      <c r="B235" s="62"/>
      <c r="C235" s="63"/>
      <c r="D235" s="38"/>
      <c r="E235" s="39">
        <f t="shared" si="27"/>
        <v>0</v>
      </c>
      <c r="I235" s="32">
        <f t="shared" si="28"/>
        <v>0</v>
      </c>
      <c r="J235" s="40">
        <f t="shared" si="29"/>
        <v>0.5</v>
      </c>
      <c r="K235" s="32">
        <f t="shared" si="30"/>
        <v>0</v>
      </c>
    </row>
    <row r="236" spans="1:11" x14ac:dyDescent="0.25">
      <c r="A236" s="22">
        <f t="shared" si="26"/>
        <v>0</v>
      </c>
      <c r="B236" s="62"/>
      <c r="C236" s="63"/>
      <c r="D236" s="38"/>
      <c r="E236" s="39">
        <f t="shared" si="27"/>
        <v>0</v>
      </c>
      <c r="I236" s="32">
        <f t="shared" si="28"/>
        <v>0</v>
      </c>
      <c r="J236" s="40">
        <f t="shared" si="29"/>
        <v>0.5</v>
      </c>
      <c r="K236" s="32">
        <f t="shared" si="30"/>
        <v>0</v>
      </c>
    </row>
    <row r="237" spans="1:11" x14ac:dyDescent="0.25">
      <c r="A237" s="22">
        <f t="shared" si="26"/>
        <v>0</v>
      </c>
      <c r="B237" s="62"/>
      <c r="C237" s="63"/>
      <c r="D237" s="38"/>
      <c r="E237" s="39">
        <f t="shared" si="27"/>
        <v>0</v>
      </c>
      <c r="I237" s="32">
        <f t="shared" si="28"/>
        <v>0</v>
      </c>
      <c r="J237" s="40">
        <f t="shared" si="29"/>
        <v>0.5</v>
      </c>
      <c r="K237" s="32">
        <f t="shared" si="30"/>
        <v>0</v>
      </c>
    </row>
    <row r="238" spans="1:11" x14ac:dyDescent="0.25">
      <c r="A238" s="22">
        <f t="shared" si="26"/>
        <v>0</v>
      </c>
      <c r="B238" s="62"/>
      <c r="C238" s="63"/>
      <c r="D238" s="38"/>
      <c r="E238" s="39">
        <f t="shared" si="27"/>
        <v>0</v>
      </c>
      <c r="I238" s="32">
        <f t="shared" si="28"/>
        <v>0</v>
      </c>
      <c r="J238" s="40">
        <f t="shared" si="29"/>
        <v>0.5</v>
      </c>
      <c r="K238" s="32">
        <f t="shared" si="30"/>
        <v>0</v>
      </c>
    </row>
    <row r="239" spans="1:11" x14ac:dyDescent="0.25">
      <c r="A239" s="22">
        <f t="shared" si="26"/>
        <v>0</v>
      </c>
      <c r="B239" s="62"/>
      <c r="C239" s="63"/>
      <c r="D239" s="38"/>
      <c r="E239" s="39">
        <f t="shared" si="27"/>
        <v>0</v>
      </c>
      <c r="I239" s="32">
        <f t="shared" si="28"/>
        <v>0</v>
      </c>
      <c r="J239" s="40">
        <f t="shared" si="29"/>
        <v>0.5</v>
      </c>
      <c r="K239" s="32">
        <f t="shared" si="30"/>
        <v>0</v>
      </c>
    </row>
    <row r="240" spans="1:11" x14ac:dyDescent="0.25">
      <c r="A240" s="22">
        <f t="shared" si="26"/>
        <v>0</v>
      </c>
      <c r="B240" s="62"/>
      <c r="C240" s="63"/>
      <c r="D240" s="38"/>
      <c r="E240" s="39">
        <f t="shared" si="27"/>
        <v>0</v>
      </c>
      <c r="I240" s="32">
        <f t="shared" si="28"/>
        <v>0</v>
      </c>
      <c r="J240" s="40">
        <f t="shared" si="29"/>
        <v>0.5</v>
      </c>
      <c r="K240" s="32">
        <f t="shared" si="30"/>
        <v>0</v>
      </c>
    </row>
    <row r="241" spans="1:11" x14ac:dyDescent="0.25">
      <c r="A241" s="22">
        <f t="shared" si="26"/>
        <v>0</v>
      </c>
      <c r="B241" s="62"/>
      <c r="C241" s="63"/>
      <c r="D241" s="38"/>
      <c r="E241" s="39">
        <f t="shared" si="27"/>
        <v>0</v>
      </c>
      <c r="I241" s="32">
        <f t="shared" si="28"/>
        <v>0</v>
      </c>
      <c r="J241" s="40">
        <f t="shared" si="29"/>
        <v>0.5</v>
      </c>
      <c r="K241" s="32">
        <f t="shared" si="30"/>
        <v>0</v>
      </c>
    </row>
    <row r="242" spans="1:11" x14ac:dyDescent="0.25">
      <c r="A242" s="22">
        <f t="shared" si="26"/>
        <v>0</v>
      </c>
      <c r="B242" s="62"/>
      <c r="C242" s="63"/>
      <c r="D242" s="38"/>
      <c r="E242" s="39">
        <f t="shared" si="27"/>
        <v>0</v>
      </c>
      <c r="I242" s="32">
        <f t="shared" si="28"/>
        <v>0</v>
      </c>
      <c r="J242" s="40">
        <f t="shared" si="29"/>
        <v>0.5</v>
      </c>
      <c r="K242" s="32">
        <f t="shared" si="30"/>
        <v>0</v>
      </c>
    </row>
    <row r="243" spans="1:11" x14ac:dyDescent="0.25">
      <c r="A243" s="22">
        <f t="shared" si="26"/>
        <v>0</v>
      </c>
      <c r="B243" s="62"/>
      <c r="C243" s="63"/>
      <c r="D243" s="38"/>
      <c r="E243" s="39">
        <f t="shared" si="27"/>
        <v>0</v>
      </c>
      <c r="I243" s="32">
        <f t="shared" si="28"/>
        <v>0</v>
      </c>
      <c r="J243" s="40">
        <f t="shared" si="29"/>
        <v>0.5</v>
      </c>
      <c r="K243" s="32">
        <f t="shared" si="30"/>
        <v>0</v>
      </c>
    </row>
    <row r="244" spans="1:11" x14ac:dyDescent="0.25">
      <c r="A244" s="22">
        <f t="shared" si="26"/>
        <v>0</v>
      </c>
      <c r="B244" s="62"/>
      <c r="C244" s="63"/>
      <c r="D244" s="38"/>
      <c r="E244" s="39">
        <f t="shared" si="27"/>
        <v>0</v>
      </c>
      <c r="I244" s="32">
        <f t="shared" si="28"/>
        <v>0</v>
      </c>
      <c r="J244" s="40">
        <f t="shared" si="29"/>
        <v>0.5</v>
      </c>
      <c r="K244" s="32">
        <f t="shared" si="30"/>
        <v>0</v>
      </c>
    </row>
    <row r="245" spans="1:11" x14ac:dyDescent="0.25">
      <c r="A245" s="22">
        <f t="shared" si="26"/>
        <v>0</v>
      </c>
      <c r="B245" s="62"/>
      <c r="C245" s="63"/>
      <c r="D245" s="38"/>
      <c r="E245" s="39">
        <f t="shared" si="27"/>
        <v>0</v>
      </c>
      <c r="I245" s="32">
        <f t="shared" si="28"/>
        <v>0</v>
      </c>
      <c r="J245" s="40">
        <f t="shared" si="29"/>
        <v>0.5</v>
      </c>
      <c r="K245" s="32">
        <f t="shared" si="30"/>
        <v>0</v>
      </c>
    </row>
    <row r="246" spans="1:11" x14ac:dyDescent="0.25">
      <c r="A246" s="22">
        <f t="shared" si="26"/>
        <v>0</v>
      </c>
      <c r="B246" s="62"/>
      <c r="C246" s="63"/>
      <c r="D246" s="38"/>
      <c r="E246" s="39">
        <f t="shared" si="27"/>
        <v>0</v>
      </c>
      <c r="I246" s="32">
        <f t="shared" si="28"/>
        <v>0</v>
      </c>
      <c r="J246" s="40">
        <f t="shared" si="29"/>
        <v>0.5</v>
      </c>
      <c r="K246" s="32">
        <f t="shared" si="30"/>
        <v>0</v>
      </c>
    </row>
    <row r="247" spans="1:11" x14ac:dyDescent="0.25">
      <c r="A247" s="22">
        <f t="shared" si="26"/>
        <v>0</v>
      </c>
      <c r="B247" s="62"/>
      <c r="C247" s="63"/>
      <c r="D247" s="38"/>
      <c r="E247" s="39">
        <f t="shared" si="27"/>
        <v>0</v>
      </c>
      <c r="I247" s="32">
        <f t="shared" si="28"/>
        <v>0</v>
      </c>
      <c r="J247" s="40">
        <f t="shared" si="29"/>
        <v>0.5</v>
      </c>
      <c r="K247" s="32">
        <f t="shared" si="30"/>
        <v>0</v>
      </c>
    </row>
    <row r="249" spans="1:11" ht="15.75" x14ac:dyDescent="0.25">
      <c r="A249" s="9" t="s">
        <v>121</v>
      </c>
      <c r="F249" s="29">
        <f>SUM(D253:D258)</f>
        <v>0</v>
      </c>
    </row>
    <row r="250" spans="1:11" ht="38.25" customHeight="1" x14ac:dyDescent="0.25">
      <c r="A250" s="9"/>
      <c r="B250" s="64" t="s">
        <v>50</v>
      </c>
      <c r="C250" s="64"/>
      <c r="D250" s="64"/>
      <c r="E250" s="64"/>
      <c r="F250" s="30"/>
    </row>
    <row r="252" spans="1:11" ht="15.75" x14ac:dyDescent="0.25">
      <c r="B252" s="58" t="s">
        <v>23</v>
      </c>
      <c r="C252" s="59"/>
      <c r="D252" s="21" t="s">
        <v>9</v>
      </c>
    </row>
    <row r="253" spans="1:11" x14ac:dyDescent="0.25">
      <c r="A253" s="22">
        <f>IF(B253&gt;0,1,)</f>
        <v>0</v>
      </c>
      <c r="B253" s="60"/>
      <c r="C253" s="61"/>
      <c r="D253" s="24">
        <f t="shared" ref="D253:D258" si="31">IF(B253=$I$253,8,IF(B253=$I$254,4,0))</f>
        <v>0</v>
      </c>
      <c r="I253" s="32" t="s">
        <v>51</v>
      </c>
    </row>
    <row r="254" spans="1:11" x14ac:dyDescent="0.25">
      <c r="A254" s="22">
        <f>IF(B254&gt;0,A253+1,)</f>
        <v>0</v>
      </c>
      <c r="B254" s="60"/>
      <c r="C254" s="61"/>
      <c r="D254" s="24">
        <f t="shared" si="31"/>
        <v>0</v>
      </c>
      <c r="I254" s="32" t="s">
        <v>25</v>
      </c>
    </row>
    <row r="255" spans="1:11" x14ac:dyDescent="0.25">
      <c r="A255" s="22">
        <f>IF(B255&gt;0,A254+1,)</f>
        <v>0</v>
      </c>
      <c r="B255" s="60"/>
      <c r="C255" s="61"/>
      <c r="D255" s="24">
        <f t="shared" si="31"/>
        <v>0</v>
      </c>
    </row>
    <row r="256" spans="1:11" x14ac:dyDescent="0.25">
      <c r="A256" s="22">
        <f>IF(B256&gt;0,A255+1,)</f>
        <v>0</v>
      </c>
      <c r="B256" s="60"/>
      <c r="C256" s="61"/>
      <c r="D256" s="24">
        <f t="shared" si="31"/>
        <v>0</v>
      </c>
    </row>
    <row r="257" spans="1:12" x14ac:dyDescent="0.25">
      <c r="A257" s="22">
        <f>IF(B257&gt;0,A256+1,)</f>
        <v>0</v>
      </c>
      <c r="B257" s="60"/>
      <c r="C257" s="61"/>
      <c r="D257" s="24">
        <f t="shared" si="31"/>
        <v>0</v>
      </c>
    </row>
    <row r="258" spans="1:12" x14ac:dyDescent="0.25">
      <c r="A258" s="22">
        <f>IF(B258&gt;0,A257+1,)</f>
        <v>0</v>
      </c>
      <c r="B258" s="60"/>
      <c r="C258" s="61"/>
      <c r="D258" s="24">
        <f t="shared" si="31"/>
        <v>0</v>
      </c>
    </row>
    <row r="259" spans="1:12" x14ac:dyDescent="0.25">
      <c r="B259" s="5"/>
      <c r="C259" s="6"/>
    </row>
    <row r="260" spans="1:12" ht="15.75" x14ac:dyDescent="0.25">
      <c r="A260" s="9" t="s">
        <v>122</v>
      </c>
      <c r="F260" s="29">
        <f>SUM(D264:D273)</f>
        <v>0</v>
      </c>
    </row>
    <row r="261" spans="1:12" ht="15.75" x14ac:dyDescent="0.25">
      <c r="A261" s="9"/>
      <c r="B261" s="56" t="s">
        <v>53</v>
      </c>
      <c r="C261" s="56"/>
      <c r="D261" s="56"/>
      <c r="E261" s="56"/>
      <c r="F261" s="30"/>
    </row>
    <row r="263" spans="1:12" ht="15.75" x14ac:dyDescent="0.25">
      <c r="B263" s="21" t="s">
        <v>54</v>
      </c>
      <c r="C263" s="21" t="s">
        <v>55</v>
      </c>
      <c r="D263" s="21" t="s">
        <v>9</v>
      </c>
    </row>
    <row r="264" spans="1:12" x14ac:dyDescent="0.25">
      <c r="A264" s="22">
        <f>IF(B264&gt;0,1,)</f>
        <v>0</v>
      </c>
      <c r="B264" s="41"/>
      <c r="C264" s="42"/>
      <c r="D264" s="43">
        <f>H264*I264</f>
        <v>0</v>
      </c>
      <c r="H264" s="32">
        <f>IF(B264=$K$264,15,IF(B264=$K$265,12,0))</f>
        <v>0</v>
      </c>
      <c r="I264" s="32">
        <f>IF(C264=$L$265,0.8,IF(C264=$L$266,0.6,1))</f>
        <v>1</v>
      </c>
      <c r="K264" s="32" t="s">
        <v>56</v>
      </c>
      <c r="L264" s="32" t="s">
        <v>57</v>
      </c>
    </row>
    <row r="265" spans="1:12" x14ac:dyDescent="0.25">
      <c r="A265" s="22">
        <f>IF(B265&gt;0,A264+1,)</f>
        <v>0</v>
      </c>
      <c r="B265" s="41"/>
      <c r="C265" s="42"/>
      <c r="D265" s="43">
        <f>H265*I265</f>
        <v>0</v>
      </c>
      <c r="H265" s="32">
        <f>IF(B265=$K$264,15,IF(B265=$K$265,12,0))</f>
        <v>0</v>
      </c>
      <c r="I265" s="32">
        <f>IF(C265=$L$265,0.8,IF(C265=$L$266,0.6,1))</f>
        <v>1</v>
      </c>
      <c r="K265" s="32" t="s">
        <v>58</v>
      </c>
      <c r="L265" s="32" t="s">
        <v>59</v>
      </c>
    </row>
    <row r="266" spans="1:12" x14ac:dyDescent="0.25">
      <c r="A266" s="22">
        <f t="shared" ref="A266:A273" si="32">IF(B266&gt;0,A265+1,)</f>
        <v>0</v>
      </c>
      <c r="B266" s="41"/>
      <c r="C266" s="42"/>
      <c r="D266" s="43">
        <f t="shared" ref="D266:D273" si="33">H266*I266</f>
        <v>0</v>
      </c>
      <c r="H266" s="32">
        <f t="shared" ref="H266:H273" si="34">IF(B266=$K$264,15,IF(B266=$K$265,12,0))</f>
        <v>0</v>
      </c>
      <c r="I266" s="32">
        <f t="shared" ref="I266:I273" si="35">IF(C266=$L$265,0.8,IF(C266=$L$266,0.6,1))</f>
        <v>1</v>
      </c>
      <c r="L266" s="32" t="s">
        <v>60</v>
      </c>
    </row>
    <row r="267" spans="1:12" x14ac:dyDescent="0.25">
      <c r="A267" s="22">
        <f t="shared" si="32"/>
        <v>0</v>
      </c>
      <c r="B267" s="41"/>
      <c r="C267" s="42"/>
      <c r="D267" s="43">
        <f t="shared" si="33"/>
        <v>0</v>
      </c>
      <c r="H267" s="32">
        <f t="shared" si="34"/>
        <v>0</v>
      </c>
      <c r="I267" s="32">
        <f t="shared" si="35"/>
        <v>1</v>
      </c>
      <c r="L267" s="32"/>
    </row>
    <row r="268" spans="1:12" x14ac:dyDescent="0.25">
      <c r="A268" s="22">
        <f t="shared" si="32"/>
        <v>0</v>
      </c>
      <c r="B268" s="41"/>
      <c r="C268" s="42"/>
      <c r="D268" s="43">
        <f t="shared" si="33"/>
        <v>0</v>
      </c>
      <c r="H268" s="32">
        <f t="shared" si="34"/>
        <v>0</v>
      </c>
      <c r="I268" s="32">
        <f t="shared" si="35"/>
        <v>1</v>
      </c>
      <c r="L268" s="32"/>
    </row>
    <row r="269" spans="1:12" x14ac:dyDescent="0.25">
      <c r="A269" s="22">
        <f t="shared" si="32"/>
        <v>0</v>
      </c>
      <c r="B269" s="41"/>
      <c r="C269" s="42"/>
      <c r="D269" s="43">
        <f t="shared" si="33"/>
        <v>0</v>
      </c>
      <c r="H269" s="32">
        <f t="shared" si="34"/>
        <v>0</v>
      </c>
      <c r="I269" s="32">
        <f t="shared" si="35"/>
        <v>1</v>
      </c>
      <c r="L269" s="32"/>
    </row>
    <row r="270" spans="1:12" x14ac:dyDescent="0.25">
      <c r="A270" s="22">
        <f t="shared" si="32"/>
        <v>0</v>
      </c>
      <c r="B270" s="41"/>
      <c r="C270" s="42"/>
      <c r="D270" s="43">
        <f t="shared" si="33"/>
        <v>0</v>
      </c>
      <c r="H270" s="32">
        <f t="shared" si="34"/>
        <v>0</v>
      </c>
      <c r="I270" s="32">
        <f t="shared" si="35"/>
        <v>1</v>
      </c>
      <c r="L270" s="32"/>
    </row>
    <row r="271" spans="1:12" x14ac:dyDescent="0.25">
      <c r="A271" s="22">
        <f t="shared" si="32"/>
        <v>0</v>
      </c>
      <c r="B271" s="41"/>
      <c r="C271" s="42"/>
      <c r="D271" s="43">
        <f t="shared" si="33"/>
        <v>0</v>
      </c>
      <c r="H271" s="32">
        <f t="shared" si="34"/>
        <v>0</v>
      </c>
      <c r="I271" s="32">
        <f t="shared" si="35"/>
        <v>1</v>
      </c>
      <c r="L271" s="32"/>
    </row>
    <row r="272" spans="1:12" x14ac:dyDescent="0.25">
      <c r="A272" s="22">
        <f t="shared" si="32"/>
        <v>0</v>
      </c>
      <c r="B272" s="41"/>
      <c r="C272" s="42"/>
      <c r="D272" s="43">
        <f t="shared" si="33"/>
        <v>0</v>
      </c>
      <c r="H272" s="32">
        <f t="shared" si="34"/>
        <v>0</v>
      </c>
      <c r="I272" s="32">
        <f t="shared" si="35"/>
        <v>1</v>
      </c>
    </row>
    <row r="273" spans="1:9" x14ac:dyDescent="0.25">
      <c r="A273" s="22">
        <f t="shared" si="32"/>
        <v>0</v>
      </c>
      <c r="B273" s="41"/>
      <c r="C273" s="42"/>
      <c r="D273" s="43">
        <f t="shared" si="33"/>
        <v>0</v>
      </c>
      <c r="H273" s="32">
        <f t="shared" si="34"/>
        <v>0</v>
      </c>
      <c r="I273" s="32">
        <f t="shared" si="35"/>
        <v>1</v>
      </c>
    </row>
    <row r="274" spans="1:9" x14ac:dyDescent="0.25">
      <c r="D274" s="32"/>
      <c r="E274" s="32"/>
      <c r="F274" s="44"/>
    </row>
    <row r="276" spans="1:9" ht="15.75" x14ac:dyDescent="0.25">
      <c r="A276" s="9" t="s">
        <v>123</v>
      </c>
      <c r="F276" s="29">
        <f>SUM(D280:D284)</f>
        <v>0</v>
      </c>
    </row>
    <row r="277" spans="1:9" ht="15.75" x14ac:dyDescent="0.25">
      <c r="A277" s="9"/>
      <c r="B277" s="56" t="s">
        <v>62</v>
      </c>
      <c r="C277" s="56"/>
      <c r="D277" s="56"/>
      <c r="E277" s="56"/>
      <c r="F277" s="30"/>
    </row>
    <row r="279" spans="1:9" ht="15.75" x14ac:dyDescent="0.25">
      <c r="B279" s="58" t="s">
        <v>63</v>
      </c>
      <c r="C279" s="59"/>
      <c r="D279" s="21" t="s">
        <v>9</v>
      </c>
    </row>
    <row r="280" spans="1:9" x14ac:dyDescent="0.25">
      <c r="A280" s="22">
        <f>IF(B280&gt;0,1,)</f>
        <v>0</v>
      </c>
      <c r="B280" s="54"/>
      <c r="C280" s="55"/>
      <c r="D280" s="43">
        <f>G280</f>
        <v>0</v>
      </c>
      <c r="G280" s="45">
        <f>IF(B280&gt;0,IF(INT((B280-1)/1000)+1&gt;25,25,INT((B280-1)/1000)+1),0)</f>
        <v>0</v>
      </c>
      <c r="H280" s="32"/>
    </row>
    <row r="281" spans="1:9" x14ac:dyDescent="0.25">
      <c r="A281" s="22">
        <f>IF(B281&gt;0,A280+1,)</f>
        <v>0</v>
      </c>
      <c r="B281" s="54"/>
      <c r="C281" s="55"/>
      <c r="D281" s="43">
        <f>G281</f>
        <v>0</v>
      </c>
      <c r="G281" s="45">
        <f>IF(B281&gt;0,IF(INT((B281-1)/1000)+1&gt;25,25,INT((B281-1)/1000)+1),0)</f>
        <v>0</v>
      </c>
      <c r="H281" s="32"/>
    </row>
    <row r="282" spans="1:9" x14ac:dyDescent="0.25">
      <c r="A282" s="22">
        <f>IF(B282&gt;0,A281+1,)</f>
        <v>0</v>
      </c>
      <c r="B282" s="54"/>
      <c r="C282" s="55"/>
      <c r="D282" s="43">
        <f>G282</f>
        <v>0</v>
      </c>
      <c r="G282" s="45">
        <f>IF(B282&gt;0,IF(INT((B282-1)/1000)+1&gt;25,25,INT((B282-1)/1000)+1),0)</f>
        <v>0</v>
      </c>
      <c r="H282" s="32"/>
    </row>
    <row r="283" spans="1:9" x14ac:dyDescent="0.25">
      <c r="A283" s="22">
        <f>IF(B283&gt;0,A282+1,)</f>
        <v>0</v>
      </c>
      <c r="B283" s="54"/>
      <c r="C283" s="55"/>
      <c r="D283" s="43">
        <f>G283</f>
        <v>0</v>
      </c>
      <c r="G283" s="45">
        <f>IF(B283&gt;0,IF(INT((B283-1)/1000)+1&gt;25,25,INT((B283-1)/1000)+1),0)</f>
        <v>0</v>
      </c>
      <c r="H283" s="32"/>
    </row>
    <row r="284" spans="1:9" x14ac:dyDescent="0.25">
      <c r="A284" s="22">
        <f>IF(B284&gt;0,A283+1,)</f>
        <v>0</v>
      </c>
      <c r="B284" s="54"/>
      <c r="C284" s="55"/>
      <c r="D284" s="43">
        <f>G284</f>
        <v>0</v>
      </c>
      <c r="G284" s="45">
        <f>IF(B284&gt;0,IF(INT((B284-1)/1000)+1&gt;25,25,INT((B284-1)/1000)+1),0)</f>
        <v>0</v>
      </c>
      <c r="H284" s="32"/>
    </row>
    <row r="287" spans="1:9" ht="15.75" x14ac:dyDescent="0.25">
      <c r="A287" s="9" t="s">
        <v>124</v>
      </c>
      <c r="F287" s="29">
        <f>SUM(C291:C304)</f>
        <v>0</v>
      </c>
    </row>
    <row r="288" spans="1:9" ht="15" customHeight="1" x14ac:dyDescent="0.25">
      <c r="B288" s="56" t="s">
        <v>65</v>
      </c>
      <c r="C288" s="56"/>
      <c r="D288" s="56"/>
      <c r="E288" s="56"/>
    </row>
    <row r="290" spans="1:3" ht="15.75" x14ac:dyDescent="0.25">
      <c r="B290" s="21" t="s">
        <v>66</v>
      </c>
      <c r="C290" s="21" t="s">
        <v>9</v>
      </c>
    </row>
    <row r="291" spans="1:3" x14ac:dyDescent="0.25">
      <c r="A291" s="22">
        <f>IF(B291&gt;0,1,)</f>
        <v>0</v>
      </c>
      <c r="B291" s="46"/>
      <c r="C291" s="43">
        <f>B291</f>
        <v>0</v>
      </c>
    </row>
    <row r="292" spans="1:3" x14ac:dyDescent="0.25">
      <c r="A292" s="22">
        <f>IF(B292&gt;0,A291+1,)</f>
        <v>0</v>
      </c>
      <c r="B292" s="46"/>
      <c r="C292" s="43">
        <f>B292</f>
        <v>0</v>
      </c>
    </row>
    <row r="293" spans="1:3" x14ac:dyDescent="0.25">
      <c r="A293" s="22">
        <f t="shared" ref="A293:A304" si="36">IF(B293&gt;0,A292+1,)</f>
        <v>0</v>
      </c>
      <c r="B293" s="46"/>
      <c r="C293" s="43">
        <f t="shared" ref="C293:C304" si="37">B293</f>
        <v>0</v>
      </c>
    </row>
    <row r="294" spans="1:3" x14ac:dyDescent="0.25">
      <c r="A294" s="22">
        <f t="shared" si="36"/>
        <v>0</v>
      </c>
      <c r="B294" s="46"/>
      <c r="C294" s="43">
        <f t="shared" si="37"/>
        <v>0</v>
      </c>
    </row>
    <row r="295" spans="1:3" x14ac:dyDescent="0.25">
      <c r="A295" s="22">
        <f t="shared" si="36"/>
        <v>0</v>
      </c>
      <c r="B295" s="46"/>
      <c r="C295" s="43">
        <f t="shared" si="37"/>
        <v>0</v>
      </c>
    </row>
    <row r="296" spans="1:3" x14ac:dyDescent="0.25">
      <c r="A296" s="22">
        <f t="shared" si="36"/>
        <v>0</v>
      </c>
      <c r="B296" s="46"/>
      <c r="C296" s="43">
        <f t="shared" si="37"/>
        <v>0</v>
      </c>
    </row>
    <row r="297" spans="1:3" x14ac:dyDescent="0.25">
      <c r="A297" s="22">
        <f t="shared" si="36"/>
        <v>0</v>
      </c>
      <c r="B297" s="46"/>
      <c r="C297" s="43">
        <f t="shared" si="37"/>
        <v>0</v>
      </c>
    </row>
    <row r="298" spans="1:3" x14ac:dyDescent="0.25">
      <c r="A298" s="22">
        <f t="shared" si="36"/>
        <v>0</v>
      </c>
      <c r="B298" s="46"/>
      <c r="C298" s="43">
        <f t="shared" si="37"/>
        <v>0</v>
      </c>
    </row>
    <row r="299" spans="1:3" x14ac:dyDescent="0.25">
      <c r="A299" s="22">
        <f t="shared" si="36"/>
        <v>0</v>
      </c>
      <c r="B299" s="46"/>
      <c r="C299" s="43">
        <f t="shared" si="37"/>
        <v>0</v>
      </c>
    </row>
    <row r="300" spans="1:3" x14ac:dyDescent="0.25">
      <c r="A300" s="22">
        <f t="shared" si="36"/>
        <v>0</v>
      </c>
      <c r="B300" s="46"/>
      <c r="C300" s="43">
        <f t="shared" si="37"/>
        <v>0</v>
      </c>
    </row>
    <row r="301" spans="1:3" x14ac:dyDescent="0.25">
      <c r="A301" s="22">
        <f t="shared" si="36"/>
        <v>0</v>
      </c>
      <c r="B301" s="46"/>
      <c r="C301" s="43">
        <f t="shared" si="37"/>
        <v>0</v>
      </c>
    </row>
    <row r="302" spans="1:3" x14ac:dyDescent="0.25">
      <c r="A302" s="22">
        <f t="shared" si="36"/>
        <v>0</v>
      </c>
      <c r="B302" s="46"/>
      <c r="C302" s="43">
        <f t="shared" si="37"/>
        <v>0</v>
      </c>
    </row>
    <row r="303" spans="1:3" x14ac:dyDescent="0.25">
      <c r="A303" s="22">
        <f t="shared" si="36"/>
        <v>0</v>
      </c>
      <c r="B303" s="46"/>
      <c r="C303" s="43">
        <f t="shared" si="37"/>
        <v>0</v>
      </c>
    </row>
    <row r="304" spans="1:3" x14ac:dyDescent="0.25">
      <c r="A304" s="22">
        <f t="shared" si="36"/>
        <v>0</v>
      </c>
      <c r="B304" s="46"/>
      <c r="C304" s="43">
        <f t="shared" si="37"/>
        <v>0</v>
      </c>
    </row>
    <row r="305" spans="1:11" x14ac:dyDescent="0.25">
      <c r="A305" s="22"/>
    </row>
    <row r="307" spans="1:11" ht="15.75" x14ac:dyDescent="0.25">
      <c r="A307" s="9" t="s">
        <v>125</v>
      </c>
      <c r="B307" s="5"/>
      <c r="C307" s="6"/>
      <c r="D307" s="6"/>
      <c r="E307" s="6"/>
      <c r="F307" s="29">
        <f>IF(SUM(D311:D316)&gt;12,12,SUM(D311:D316))</f>
        <v>0</v>
      </c>
    </row>
    <row r="308" spans="1:11" ht="48" customHeight="1" x14ac:dyDescent="0.25">
      <c r="B308" s="57" t="s">
        <v>67</v>
      </c>
      <c r="C308" s="57"/>
      <c r="D308" s="57"/>
      <c r="E308" s="57"/>
    </row>
    <row r="310" spans="1:11" ht="15.75" x14ac:dyDescent="0.25">
      <c r="B310" s="58" t="s">
        <v>68</v>
      </c>
      <c r="C310" s="59"/>
      <c r="D310" s="21" t="s">
        <v>9</v>
      </c>
    </row>
    <row r="311" spans="1:11" x14ac:dyDescent="0.25">
      <c r="A311" s="22">
        <f>IF(B311&gt;0,1,)</f>
        <v>0</v>
      </c>
      <c r="B311" s="52"/>
      <c r="C311" s="53"/>
      <c r="D311" s="43">
        <f t="shared" ref="D311:D316" si="38">IF(B311=$K$311,4,IF(B311=$K$312,12,0))</f>
        <v>0</v>
      </c>
      <c r="K311" s="32" t="s">
        <v>69</v>
      </c>
    </row>
    <row r="312" spans="1:11" x14ac:dyDescent="0.25">
      <c r="A312" s="22">
        <f>IF(B312&gt;0,A311+1,)</f>
        <v>0</v>
      </c>
      <c r="B312" s="52"/>
      <c r="C312" s="53"/>
      <c r="D312" s="43">
        <f t="shared" si="38"/>
        <v>0</v>
      </c>
      <c r="K312" s="32" t="s">
        <v>70</v>
      </c>
    </row>
    <row r="313" spans="1:11" x14ac:dyDescent="0.25">
      <c r="A313" s="22">
        <f>IF(B313&gt;0,A312+1,)</f>
        <v>0</v>
      </c>
      <c r="B313" s="52"/>
      <c r="C313" s="53"/>
      <c r="D313" s="43">
        <f t="shared" si="38"/>
        <v>0</v>
      </c>
    </row>
    <row r="314" spans="1:11" x14ac:dyDescent="0.25">
      <c r="A314" s="22">
        <f>IF(B314&gt;0,A313+1,)</f>
        <v>0</v>
      </c>
      <c r="B314" s="52"/>
      <c r="C314" s="53"/>
      <c r="D314" s="43">
        <f t="shared" si="38"/>
        <v>0</v>
      </c>
    </row>
    <row r="315" spans="1:11" x14ac:dyDescent="0.25">
      <c r="A315" s="22">
        <f>IF(B315&gt;0,A314+1,)</f>
        <v>0</v>
      </c>
      <c r="B315" s="52"/>
      <c r="C315" s="53"/>
      <c r="D315" s="43">
        <f t="shared" si="38"/>
        <v>0</v>
      </c>
    </row>
    <row r="316" spans="1:11" x14ac:dyDescent="0.25">
      <c r="A316" s="22">
        <f>IF(B316&gt;0,A315+1,)</f>
        <v>0</v>
      </c>
      <c r="B316" s="52"/>
      <c r="C316" s="53"/>
      <c r="D316" s="43">
        <f t="shared" si="38"/>
        <v>0</v>
      </c>
    </row>
  </sheetData>
  <sheetProtection insertRows="0" deleteRows="0" selectLockedCells="1"/>
  <dataConsolidate/>
  <mergeCells count="84">
    <mergeCell ref="B316:C316"/>
    <mergeCell ref="B282:C282"/>
    <mergeCell ref="B283:C283"/>
    <mergeCell ref="B284:C284"/>
    <mergeCell ref="B288:E288"/>
    <mergeCell ref="B308:E308"/>
    <mergeCell ref="B310:C310"/>
    <mergeCell ref="B311:C311"/>
    <mergeCell ref="B312:C312"/>
    <mergeCell ref="B313:C313"/>
    <mergeCell ref="B314:C314"/>
    <mergeCell ref="B315:C315"/>
    <mergeCell ref="B281:C281"/>
    <mergeCell ref="B252:C252"/>
    <mergeCell ref="B253:C253"/>
    <mergeCell ref="B254:C254"/>
    <mergeCell ref="B255:C255"/>
    <mergeCell ref="B256:C256"/>
    <mergeCell ref="B257:C257"/>
    <mergeCell ref="B258:C258"/>
    <mergeCell ref="B261:E261"/>
    <mergeCell ref="B277:E277"/>
    <mergeCell ref="B279:C279"/>
    <mergeCell ref="B280:C280"/>
    <mergeCell ref="B250:E250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36:C236"/>
    <mergeCell ref="C188:E188"/>
    <mergeCell ref="C189:E189"/>
    <mergeCell ref="B192:E192"/>
    <mergeCell ref="B227:E227"/>
    <mergeCell ref="B229:C229"/>
    <mergeCell ref="B230:C230"/>
    <mergeCell ref="B231:C231"/>
    <mergeCell ref="B232:C232"/>
    <mergeCell ref="B233:C233"/>
    <mergeCell ref="B234:C234"/>
    <mergeCell ref="B235:C235"/>
    <mergeCell ref="C187:E187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85:E185"/>
    <mergeCell ref="C186:E186"/>
    <mergeCell ref="C175:E175"/>
    <mergeCell ref="B104:E104"/>
    <mergeCell ref="B105:E105"/>
    <mergeCell ref="B135:E135"/>
    <mergeCell ref="B166:E166"/>
    <mergeCell ref="C168:E168"/>
    <mergeCell ref="C169:E169"/>
    <mergeCell ref="C170:E170"/>
    <mergeCell ref="C171:E171"/>
    <mergeCell ref="C172:E172"/>
    <mergeCell ref="C173:E173"/>
    <mergeCell ref="C174:E174"/>
    <mergeCell ref="B103:E103"/>
    <mergeCell ref="B4:F4"/>
    <mergeCell ref="C6:E6"/>
    <mergeCell ref="C7:E7"/>
    <mergeCell ref="C8:E8"/>
    <mergeCell ref="B13:E13"/>
    <mergeCell ref="B14:E14"/>
    <mergeCell ref="B99:E99"/>
    <mergeCell ref="B100:E100"/>
    <mergeCell ref="B101:E101"/>
    <mergeCell ref="B102:E102"/>
    <mergeCell ref="F102:I102"/>
  </mergeCells>
  <conditionalFormatting sqref="A311:A316 A253:A258 A280:A284 A9 A108:A131 A138:A162 A169:A189 A195:A223 A230:A247 A264:A273 A291:A305">
    <cfRule type="cellIs" dxfId="14" priority="17" stopIfTrue="1" operator="greaterThan">
      <formula>0</formula>
    </cfRule>
    <cfRule type="cellIs" priority="18" stopIfTrue="1" operator="greaterThan">
      <formula>0</formula>
    </cfRule>
    <cfRule type="cellIs" dxfId="13" priority="19" stopIfTrue="1" operator="greaterThan">
      <formula>0</formula>
    </cfRule>
    <cfRule type="cellIs" dxfId="12" priority="20" stopIfTrue="1" operator="greaterThan">
      <formula>0</formula>
    </cfRule>
  </conditionalFormatting>
  <conditionalFormatting sqref="E108:E131">
    <cfRule type="cellIs" dxfId="11" priority="15" stopIfTrue="1" operator="greaterThan">
      <formula>0</formula>
    </cfRule>
    <cfRule type="cellIs" priority="16" stopIfTrue="1" operator="greaterThan">
      <formula>0</formula>
    </cfRule>
  </conditionalFormatting>
  <conditionalFormatting sqref="D138:D162 F169:F189 F195:F223 E230:E247 D253:D258 D264:D273 D280:D284 C291:C304 D311:D316">
    <cfRule type="cellIs" dxfId="10" priority="14" stopIfTrue="1" operator="greaterThan">
      <formula>0</formula>
    </cfRule>
  </conditionalFormatting>
  <conditionalFormatting sqref="A108:A131 A138:A162">
    <cfRule type="cellIs" dxfId="9" priority="10" stopIfTrue="1" operator="greaterThan">
      <formula>0</formula>
    </cfRule>
    <cfRule type="cellIs" priority="11" stopIfTrue="1" operator="greaterThan">
      <formula>0</formula>
    </cfRule>
    <cfRule type="cellIs" dxfId="8" priority="12" stopIfTrue="1" operator="greaterThan">
      <formula>0</formula>
    </cfRule>
    <cfRule type="cellIs" dxfId="7" priority="13" stopIfTrue="1" operator="greaterThan">
      <formula>0</formula>
    </cfRule>
  </conditionalFormatting>
  <conditionalFormatting sqref="E108:E131">
    <cfRule type="cellIs" dxfId="6" priority="8" stopIfTrue="1" operator="greaterThan">
      <formula>0</formula>
    </cfRule>
    <cfRule type="cellIs" priority="9" stopIfTrue="1" operator="greaterThan">
      <formula>0</formula>
    </cfRule>
  </conditionalFormatting>
  <conditionalFormatting sqref="D138:D162">
    <cfRule type="cellIs" dxfId="5" priority="7" stopIfTrue="1" operator="greaterThan">
      <formula>0</formula>
    </cfRule>
  </conditionalFormatting>
  <conditionalFormatting sqref="A17:A95">
    <cfRule type="cellIs" dxfId="4" priority="3" stopIfTrue="1" operator="greaterThan">
      <formula>0</formula>
    </cfRule>
    <cfRule type="cellIs" priority="4" stopIfTrue="1" operator="greaterThan">
      <formula>0</formula>
    </cfRule>
    <cfRule type="cellIs" dxfId="3" priority="5" stopIfTrue="1" operator="greaterThan">
      <formula>0</formula>
    </cfRule>
    <cfRule type="cellIs" dxfId="2" priority="6" stopIfTrue="1" operator="greaterThan">
      <formula>0</formula>
    </cfRule>
  </conditionalFormatting>
  <conditionalFormatting sqref="D17:D95">
    <cfRule type="cellIs" dxfId="1" priority="1" stopIfTrue="1" operator="greaterThan">
      <formula>0</formula>
    </cfRule>
    <cfRule type="cellIs" dxfId="0" priority="2" stopIfTrue="1" operator="greaterThan">
      <formula>0</formula>
    </cfRule>
  </conditionalFormatting>
  <dataValidations count="13">
    <dataValidation type="list" allowBlank="1" showInputMessage="1" showErrorMessage="1" sqref="B311:B316">
      <formula1>$K$311:$K$312</formula1>
    </dataValidation>
    <dataValidation type="list" allowBlank="1" showInputMessage="1" showErrorMessage="1" sqref="D108:D131 B138:B162">
      <formula1>$N$108:$N$110</formula1>
    </dataValidation>
    <dataValidation type="list" allowBlank="1" showInputMessage="1" showErrorMessage="1" sqref="B230:B247 B195:B223">
      <formula1>$N$195:$N$196</formula1>
    </dataValidation>
    <dataValidation type="list" allowBlank="1" showInputMessage="1" showErrorMessage="1" sqref="C195:C223">
      <formula1>$L$195:$L$197</formula1>
    </dataValidation>
    <dataValidation type="list" allowBlank="1" showInputMessage="1" showErrorMessage="1" sqref="D195:D223">
      <formula1>$M$195:$M$196</formula1>
    </dataValidation>
    <dataValidation type="list" allowBlank="1" showInputMessage="1" showErrorMessage="1" sqref="B253:B258">
      <formula1>$I$253:$I$254</formula1>
    </dataValidation>
    <dataValidation type="list" allowBlank="1" showInputMessage="1" showErrorMessage="1" sqref="B264:B273">
      <formula1>$K$264:$K$265</formula1>
    </dataValidation>
    <dataValidation type="list" allowBlank="1" showInputMessage="1" showErrorMessage="1" sqref="C264:C273">
      <formula1>$L$264:$L$266</formula1>
    </dataValidation>
    <dataValidation type="whole" allowBlank="1" showInputMessage="1" showErrorMessage="1" prompt="Máximo de 24 meses" sqref="B291:B304">
      <formula1>0</formula1>
      <formula2>24</formula2>
    </dataValidation>
    <dataValidation type="list" allowBlank="1" showInputMessage="1" showErrorMessage="1" sqref="C169:C189">
      <formula1>$N$169:$N$170</formula1>
    </dataValidation>
    <dataValidation type="list" allowBlank="1" showInputMessage="1" showErrorMessage="1" sqref="B169:B189">
      <formula1>$M$169:$M$170</formula1>
    </dataValidation>
    <dataValidation type="list" allowBlank="1" showInputMessage="1" showErrorMessage="1" sqref="B17:B95">
      <formula1>$M$17:$M$21</formula1>
    </dataValidation>
    <dataValidation type="list" allowBlank="1" showInputMessage="1" showErrorMessage="1" sqref="B108:B131">
      <formula1>$M$108:$M$110</formula1>
    </dataValidation>
  </dataValidations>
  <pageMargins left="0.51181102362204722" right="0.68" top="0.51181102362204722" bottom="0.74803149606299213" header="0.31496062992125984" footer="0.31496062992125984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A. CIENCIAS EXPERIMENTALES</vt:lpstr>
      <vt:lpstr>B. CIENCIAS HUMANAS Y SOCIALES</vt:lpstr>
      <vt:lpstr>C. CIENCIAS HUMANAS Y SOCIALES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Martínez Fernández Raúl</dc:creator>
  <cp:lastModifiedBy>Gómez González Rafael</cp:lastModifiedBy>
  <dcterms:created xsi:type="dcterms:W3CDTF">2021-06-29T10:47:05Z</dcterms:created>
  <dcterms:modified xsi:type="dcterms:W3CDTF">2021-07-05T10:36:22Z</dcterms:modified>
</cp:coreProperties>
</file>